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20-018-03_SO 001" sheetId="1" r:id="rId1"/>
    <sheet name="20-018-03_SO 110" sheetId="2" r:id="rId2"/>
    <sheet name="20-018-03_SO 111" sheetId="3" r:id="rId3"/>
    <sheet name="20-018-03_SO 112" sheetId="4" r:id="rId4"/>
    <sheet name="20-018-03_SO 113" sheetId="5" r:id="rId5"/>
    <sheet name="20-018-03_SO 401" sheetId="6" r:id="rId6"/>
    <sheet name="20-018-03_SO 801" sheetId="7" r:id="rId7"/>
    <sheet name="21-039-03_SO 001" sheetId="8" r:id="rId8"/>
    <sheet name="21-039-03_SO 101" sheetId="9" r:id="rId9"/>
    <sheet name="21-039-03_SO 102" sheetId="10" r:id="rId10"/>
    <sheet name="21-039-03_SO 103" sheetId="11" r:id="rId11"/>
    <sheet name="21-039-03_SO 431" sheetId="12" r:id="rId12"/>
    <sheet name="23-019-03_SO 001" sheetId="13" r:id="rId13"/>
    <sheet name="23-019-03_SO 115" sheetId="14" r:id="rId14"/>
  </sheets>
  <definedNames/>
  <calcPr/>
  <webPublishing/>
</workbook>
</file>

<file path=xl/sharedStrings.xml><?xml version="1.0" encoding="utf-8"?>
<sst xmlns="http://schemas.openxmlformats.org/spreadsheetml/2006/main" count="3482" uniqueCount="608">
  <si>
    <t>ASPE10</t>
  </si>
  <si>
    <t>S</t>
  </si>
  <si>
    <t>Firma: ÚDRŽBA SILNIC Královéhradeckého kraje a.s.</t>
  </si>
  <si>
    <t>Soupis prací objektu</t>
  </si>
  <si>
    <t xml:space="preserve">Stavba: </t>
  </si>
  <si>
    <t>329 17nb</t>
  </si>
  <si>
    <t>Zábědov - Nový Bydžov_město_neoceněný</t>
  </si>
  <si>
    <t>O</t>
  </si>
  <si>
    <t>Objekt:</t>
  </si>
  <si>
    <t>20-018-03</t>
  </si>
  <si>
    <t>Cyklostezka Nový Bydžov - PZ Zábědov</t>
  </si>
  <si>
    <t>O1</t>
  </si>
  <si>
    <t>Rozpočet:</t>
  </si>
  <si>
    <t>0,00</t>
  </si>
  <si>
    <t>15,00</t>
  </si>
  <si>
    <t>21,00</t>
  </si>
  <si>
    <t>3</t>
  </si>
  <si>
    <t>2</t>
  </si>
  <si>
    <t>SO 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</si>
  <si>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</si>
  <si>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</si>
  <si>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</si>
  <si>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</si>
  <si>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</si>
  <si>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</si>
  <si>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</si>
  <si>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</si>
  <si>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</si>
  <si>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</si>
  <si>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</si>
  <si>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</si>
  <si>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</si>
  <si>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</si>
  <si>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</si>
  <si>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</si>
  <si>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</si>
  <si>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</si>
  <si>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</si>
  <si>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</si>
  <si>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</si>
  <si>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</si>
  <si>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</si>
  <si>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</si>
  <si>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</si>
  <si>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</si>
  <si>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VV</t>
  </si>
  <si>
    <t>TS</t>
  </si>
  <si>
    <t>zahrnuje veškeré náklady spojené s objednatelem požadovanými zkouškami</t>
  </si>
  <si>
    <t>02620</t>
  </si>
  <si>
    <t>ZKOUŠENÍ KONSTRUKCÍ A PRACÍ NEZÁVISLOU ZKUŠEBNOU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</si>
  <si>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</si>
  <si>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</si>
  <si>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</t>
  </si>
  <si>
    <t>zahrnuje veškeré náklady spojené s objednatelem požadovanými zařízeními</t>
  </si>
  <si>
    <t>Kalibrace a tlakové zkoušky sítě CETIN ve střetu se stavbou dle vyjádření CETIN a. s. č.j.: 109069/23.  
V režii investora.</t>
  </si>
  <si>
    <t>02910</t>
  </si>
  <si>
    <t>OSTATNÍ POŽADAVKY - ZEMĚMĚŘIČSKÁ MĚŘENÍ</t>
  </si>
  <si>
    <t>Veškerá zaměření nutná k realizaci díla (např. zaměření stavby před výstavbou,  
vytýčení stavby a obvodu staveniště, vytýčení hranic pozemků apod.) a k uvedení  
stavby do užívání a řádnému předání dokončeného díla.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</si>
  <si>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</si>
  <si>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</si>
  <si>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</si>
  <si>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HM</t>
  </si>
  <si>
    <t>Zaměření skutečného stavu před dokončením stavby a zaměření skutečného stavu  
po dokončení stavby.</t>
  </si>
  <si>
    <t>zahrnuje veškeré náklady spojené s objednatelem požadovanými pracemi</t>
  </si>
  <si>
    <t>7</t>
  </si>
  <si>
    <t>02940</t>
  </si>
  <si>
    <t>OSTATNÍ POŽADAVKY - VYPRACOVÁNÍ DOKUMENTACE</t>
  </si>
  <si>
    <t>Dokumentace DSPS bude ověřena podpisem odpovědného zástupce zhotovitele a  
správce stavby.  
Tiskem v 6ti vyhotoveních a 6x na CD.</t>
  </si>
  <si>
    <t>8</t>
  </si>
  <si>
    <t>02943</t>
  </si>
  <si>
    <t>OSTATNÍ POŽADAVKY - VYPRACOVÁNÍ RDS</t>
  </si>
  <si>
    <t>Součástí RDS bude zajištění stanovení dopravního značení.</t>
  </si>
  <si>
    <t>02946</t>
  </si>
  <si>
    <t>OSTAT POŽADAVKY - FOTODOKUMENTACE</t>
  </si>
  <si>
    <t>Průběžná fotodokumentace (1x měsíčně sada barevných fotografií) a závěrečná  
fotodokumentace o průběhu výstavby v albu s popisem (3x tištěné + 3x  
elektronicky).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</si>
  <si>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</si>
  <si>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</si>
  <si>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</si>
  <si>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Revizní správa k SO 401.</t>
  </si>
  <si>
    <t>11</t>
  </si>
  <si>
    <t>02960</t>
  </si>
  <si>
    <t>OSTATNÍ POŽADAVKY - ODBORNÝ DOZOR</t>
  </si>
  <si>
    <t>zahrnuje veškeré náklady spojené s objednatelem požadovaným dozorem</t>
  </si>
  <si>
    <t>12</t>
  </si>
  <si>
    <t>02991</t>
  </si>
  <si>
    <t>OSTATNÍ POŽADAVKY - INFORMAČNÍ TABULE</t>
  </si>
  <si>
    <t>KUS</t>
  </si>
  <si>
    <t>Identifikační tabule stavby se základními údaji o stavbě, tabule s informací o  
pracovní době apod.  
Kompletní dodávka, včetně patních desek, sloupků, přemístěními mezi etapami,  
kontroly apod.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</si>
  <si>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</si>
  <si>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13</t>
  </si>
  <si>
    <t>03100</t>
  </si>
  <si>
    <t>ZAŘÍZENÍ STAVENIŠTĚ - ZŘÍZENÍ, PROVOZ, DEMONTÁŽ</t>
  </si>
  <si>
    <t>V režii zhotovitele.</t>
  </si>
  <si>
    <t>zahrnuje objednatelem povolené náklady na pořízení (event. pronájem), provozování, udržování a likvidaci zhotovitelova zařízení</t>
  </si>
  <si>
    <t>14</t>
  </si>
  <si>
    <t>03720</t>
  </si>
  <si>
    <t>POMOC PRÁCE ZAJIŠŤ NEBO ZŘÍZ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</si>
  <si>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apod. Trasy pro  
pěší v souladu s vyhl. č. 398/2009 Sb., o obecných technických požadavcích  
zabezpečujících bezbariérové užívání staveb.  
Položka zahrnuje kompletní dopravně-inženýrská opatření po celou dobu stavby  
dle projektové dokumentace.  
Dopravně inženýrské opatření zahrnuje:  
- Přechodné dočasné svislé i vodorovné značení, dopravní zařízení a světelné  
signály, dočasná (mobilní) svodidla úrovně zadržení min. T3 pro oddělení  
dopravních proudů a pracovních míst, jejich dodávku, montáž, demontáž, kontrolu,  
údržbu, servis, přemísťování, pronájem, přeznačování, manipulaci s nimi apod.  
- Dočasnou úpravu stávajícího dopravního značení, zakrytí, demontáž či  
zneplatnění zakrývací páskou.  
- Zpracování podrobné dokumentace jednotlivých dopravně-inženýrských  
opatřenív návaznosti na konkrétní harmonogram prací a projednání DIO před  
stanovením přechodné úpravy provozu.  
- Zajištění inženýrské činnosti pro projednání DIO včetně stanovení přechodné  
úpravy provozu na pozemních komunikacích, rozhodnutí</t>
  </si>
  <si>
    <t>zahrnuje objednatelem povolené náklady na požadovaná zařízení zhotovitele</t>
  </si>
  <si>
    <t>SO 110</t>
  </si>
  <si>
    <t>Společná stezka pro chodce a cyklisty</t>
  </si>
  <si>
    <t>014102</t>
  </si>
  <si>
    <t>POPLATKY ZA SKLÁDKU</t>
  </si>
  <si>
    <t>T</t>
  </si>
  <si>
    <t>Zemina. Předpoklad 2000 kg/m3.</t>
  </si>
  <si>
    <t>pol. č. 13273.2: 931,78*2=1 863,560 [A]</t>
  </si>
  <si>
    <t>zahrnuje veškeré poplatky provozovateli skládky související s uložením odpadu na skládce.</t>
  </si>
  <si>
    <t>Nestmelené kamenivo. Předpoklad 2500 kg/m3.</t>
  </si>
  <si>
    <t>pol. č. 11332: 3,43*2,5=8,575 [A]</t>
  </si>
  <si>
    <t>Betonový odpad. Předpoklad 2400 kg/m3.</t>
  </si>
  <si>
    <t>pol. č. 11315: 27,96*2,4=67,104 [A] 
pol. č. 11318: 31,79*2,4=76,296 [B] 
pol. č. 11346: 100,8*2,4=241,920 [C] 
pol. č. 11352: 213,2*0,08=17,056 [D] 
Celkem: A+B+C+D=402,376 [E]</t>
  </si>
  <si>
    <t>Penetrační makadam. Předpoklad 2200 kg/m3.</t>
  </si>
  <si>
    <t>pol. č. 11332: 3,43*2,2=7,546 [A]</t>
  </si>
  <si>
    <t>Zemní práce</t>
  </si>
  <si>
    <t>11315</t>
  </si>
  <si>
    <t>ODSTRANĚNÍ KRYTU ZPEVNĚNÝCH PLOCH Z BETONU</t>
  </si>
  <si>
    <t>M3</t>
  </si>
  <si>
    <t>Vybourání betonu v tl. 0,20 m. Včetně odvozu bez ohledu na vzdálenost a uložení na skládku (skládka zvolena zhotovitelem). Poplatek viz pol. č. 014102.</t>
  </si>
  <si>
    <t>106*0,2+21*0,2+1,1*0,2+2,7*0,2+4,7*0,2+4,3*0,2=27,960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</si>
  <si>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</si>
  <si>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</si>
  <si>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</si>
  <si>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Odstranění žulových kostek, včetně odvozu bez ohledu na vzdálenost a uložení na skládku (skládka zvolena zhotovitelem). Poplatek viz pol. č. 014102.</t>
  </si>
  <si>
    <t>(17,8+11,4)*0,1=2,920 [A]</t>
  </si>
  <si>
    <t>11318</t>
  </si>
  <si>
    <t>ODSTRANĚNÍ KRYTU ZPEVNĚNÝCH PLOCH Z DLAŽDIC</t>
  </si>
  <si>
    <t>Odstranění stávající zámkové dlažby včetně podkladu. Včetně odvozu bez ohledu na vzdálenost a uložení na skládku (skládka zvolena zhotovitelem). Poplatek viz pol. č. 014102.  
Plocha odměřena digitálně ze situace.</t>
  </si>
  <si>
    <t>(65,3+36+38,3+9,7+33,5+87,5+32,7+120,5+70,9+18+17,5)*0,06=31,794 [A]</t>
  </si>
  <si>
    <t>11332</t>
  </si>
  <si>
    <t>ODSTRANĚNÍ PODKLADŮ ZPEVNĚNÝCH PLOCH Z KAMENIVA NESTMELENÉHO</t>
  </si>
  <si>
    <t>Vybourání nestmelených podkladních vrstev, včetně odvozu bez ohledu na vzdálenost a uložení na skládku (skládka zvolena zhotovitelem). Poplatek viz. pol. č. 014102.  
Plocha odměřena digitálně ze situace.</t>
  </si>
  <si>
    <t>nároží km 0,085: 10*0,24=2,400 [A] 
nároží km 0,335: 4,3*0,24=1,032 [B] 
Celkem: A+B=3,432 [C]</t>
  </si>
  <si>
    <t>11333</t>
  </si>
  <si>
    <t>ODSTRANĚNÍ PODKLADU ZPEVNĚNÝCH PLOCH S ASFALT POJIVEM</t>
  </si>
  <si>
    <t>Vybourání asfaltových podkladních vrstev v tl. 100 mm. Plocha odměřena digitálně ze situace. Odkup zhotovitelem.</t>
  </si>
  <si>
    <t>nároží km 0,085: 10*0,1=1,000 [A] 
nároží km 0,335: 4,3*0,1=0,430 [B] 
Celkem: A+B=1,430 [C]</t>
  </si>
  <si>
    <t>11346</t>
  </si>
  <si>
    <t>ODSTRANĚNÍ KRYTU ZPEVNĚNÝCH PLOCH ZE SILNIČ DÍLCŮ (PANELŮ) VČET PODKL</t>
  </si>
  <si>
    <t>Odstranění bet. panelů včetně odvozu bez ohledu na vzdálenost a uložení na skládku (skládka zvolena zhotovitelem). Poplatek viz pol. č. 014102</t>
  </si>
  <si>
    <t>(90+37+377)*0,2=100,800 [A]</t>
  </si>
  <si>
    <t>11352</t>
  </si>
  <si>
    <t>ODSTRANĚNÍ CHODNÍKOVÝCH A SILNIČNÍCH OBRUBNÍKŮ BETONOVÝCH</t>
  </si>
  <si>
    <t>M</t>
  </si>
  <si>
    <t>Odstranění stávajících chodníkových a silničních obrub včetně bet. lože.  
Délky odměřeny digitálně ze situace.  
Včetně odvozu bez ohledu na vzdálenost a uložení na skládku (skládka zvolena zhotovitelem), poplatek viz. pol. č. 014102.</t>
  </si>
  <si>
    <t>6,8+3+107+5,8+5,4+8+5,4+1,4+11,6+44+8,7+6,1=213,200 [A]</t>
  </si>
  <si>
    <t>11372</t>
  </si>
  <si>
    <t>FRÉZOVÁNÍ ZPEVNĚNÝCH PLOCH ASFALTOVÝCH</t>
  </si>
  <si>
    <t>Frézování asfaltových vrstev v tl. 50 mm. Plocha odměřena digitálně ze situace. Odkup zhotovitelem.</t>
  </si>
  <si>
    <t>nároží km 0,085: 10*0,05=0,500 [A] 
nároží km 0,335: 4,3*0,05=0,215 [B] 
nároží km 0,350: 77*0,05=3,850 [C] 
Celkem: A+B+C=4,565 [D]</t>
  </si>
  <si>
    <t>13273</t>
  </si>
  <si>
    <t>HLOUBENÍ RÝH ŠÍŘ DO 2M PAŽ I NEPAŽ TŘ. I</t>
  </si>
  <si>
    <t>Hloubení rýh pro osazení obrub. Včetně odvozu bez ohledu na vzdálenost a uložení mezideponii.  
Plocha odměřena digitálně ze situace.</t>
  </si>
  <si>
    <t>stezka: (13,4+5,2+8,6+31,2+5,2+4,8+4+10+10+16,4+7+20,5+29,2)*0,35=57,925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</si>
  <si>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</si>
  <si>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 zeminy pro konstrukci stezky a vsakovacího průlehu, včetně odvozu bez ohledu na vzdálenost a uložení na skládku (skládka zvolena zhotovitelem). Poplatek viz pol. č. 014102.  
Plocha odměřena digitálně ze situace.</t>
  </si>
  <si>
    <t>stezka: 63,6*0,27+28*0,37+34,4*0,37+61,2*0,31+5*0,37+65,8+0,37+60*0,37+25,1*0,35+12,1*0,35+17,7*0,29+120,5*0,33+86,8*0,39+13*0,39+71,9*0,33+42,2*0,39+11,4*0,29+18,1*0,33+96*0,39+90,1*0,33+715*0,39=641,779 [A] 
průleh: 0,4*(29,3+68,8+104,8+46,5+71,2+12,9+146,5+245)=290,000 [B] 
Celkem: A+B=931,779 [C]</t>
  </si>
  <si>
    <t>15</t>
  </si>
  <si>
    <t>17421</t>
  </si>
  <si>
    <t>ZÁSYP JAM A RÝH ZEMINOU BEZ ZHUTNĚNÍ</t>
  </si>
  <si>
    <t>Zásyp zeminou z mezideponie podél obrub.</t>
  </si>
  <si>
    <t>(5,3+7,1*0,5+4,2*0,5+13,4+5,2+8,6+31,2+5,6+4,8+4+10+16,4+7+20,5+29,2)*0,35=58,398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</si>
  <si>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</si>
  <si>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</si>
  <si>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Zásyp průlehu zeminou z mezideponie v tl. 100 mm.  
Plochy odečteny digitálně ze situace.</t>
  </si>
  <si>
    <t>(29,3+68,8+104,8+46,5+71,2+12,9+146,5+245)*0,1=72,500 [A]</t>
  </si>
  <si>
    <t>17</t>
  </si>
  <si>
    <t>17481</t>
  </si>
  <si>
    <t>ZÁSYP JAM A RÝH Z NAKUPOVANÝCH MATERIÁLŮ</t>
  </si>
  <si>
    <t>Zásyp vsakovacích průlehů ze ŠD frakce 32/63 v tl. 250 mm.  
Plocha odečtena digitálně ze situace.</t>
  </si>
  <si>
    <t>(29,3+68,8+104,8+46,5+71,2+12,9+146,5+245)*0,25=181,250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</si>
  <si>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</si>
  <si>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</si>
  <si>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18241</t>
  </si>
  <si>
    <t>ZALOŽENÍ TRÁVNÍKU RUČNÍM VÝSEVEM</t>
  </si>
  <si>
    <t>M2</t>
  </si>
  <si>
    <t>Osetí travním semenem. Plocha viz. pol. č. 17421.1 a 17421.2.</t>
  </si>
  <si>
    <t>(58,4/0,35)+(72,5/0,1)=891,857 [A]</t>
  </si>
  <si>
    <t>Zahrnuje dodání předepsané travní směsi, její výsev na ornici, zalévání, první pokosení, to vše bez ohledu na sklon terénu</t>
  </si>
  <si>
    <t>Základy</t>
  </si>
  <si>
    <t>19</t>
  </si>
  <si>
    <t>21452</t>
  </si>
  <si>
    <t>SANAČNÍ VRSTVY Z KAMENIVA DRCENÉHO</t>
  </si>
  <si>
    <t>ŠDa 0/32 tl. 0,30 m. Sanace aktivní zóny v případě nedodržení Edef,2= min. 30 MPa.  
Bude čerpáno na základě skutečnosti po odsouhlasení TDI.  
Délka odměřena ze situace.</t>
  </si>
  <si>
    <t>96*2,5*0,3+25,1*2,75*0,3+120*2,75*0,3+15,1*2,5*0,3+129,3*2,75*0,3+62,6*2,5*0,3+284*2,5*0,3=569,655 [A]</t>
  </si>
  <si>
    <t>položka zahrnuje dodávku předepsaného kameniva, mimostaveništní a vnitrostaveništní dopravu a jeho uložení  
není-li v zadávací dokumentaci uvedeno jinak, jedná se o nakupovaný materiál</t>
  </si>
  <si>
    <t>20</t>
  </si>
  <si>
    <t>21461</t>
  </si>
  <si>
    <t>SEPARAČNÍ GEOTEXTILIE</t>
  </si>
  <si>
    <t>Sanace aktivní zóny. Geotextlie s filtační funkcí, CBR &gt; 3 kN, odolnost proti proražení &lt; 10 mm, tažnost &gt; 50 %.  
Bude čerpáno na základě skutečnosti po odsouhlasení TDI.  
Délky odměřeny digitálně ze vzorového řezu a situace.</t>
  </si>
  <si>
    <t>6,2*96+5,7*(24,1+120+15,1+129,3+62,6+284)=4 215,270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</si>
  <si>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</si>
  <si>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21</t>
  </si>
  <si>
    <t>Vsakovací průleh. Geotextlie s filtační funkcí, CBR &gt; 2 kN, odolnost proti proražení &lt; 20 mm, tažnost &gt; 10 %.</t>
  </si>
  <si>
    <t>18,6*3*1,5+46*3*1,4+11*3*3,5+11,3*3*3,3+71*3*1,25+37,4*3*1,1+42*3*1,5+16*3*1+93*3*1,3+144*3*1,8=2 271,240 [A]</t>
  </si>
  <si>
    <t>Vodorovné konstrukce</t>
  </si>
  <si>
    <t>22</t>
  </si>
  <si>
    <t>465923</t>
  </si>
  <si>
    <t>PŘEDLÁŽDĚNÍ DLAŽBY Z BETON DLAŽDIC</t>
  </si>
  <si>
    <t>Předláždění stávají dlažby.</t>
  </si>
  <si>
    <t>km 0,224:10,2=10,200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</si>
  <si>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</si>
  <si>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</si>
  <si>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23</t>
  </si>
  <si>
    <t>56333</t>
  </si>
  <si>
    <t>VOZOVKOVÉ VRSTVY ZE ŠTĚRKODRTI TL. DO 150MM</t>
  </si>
  <si>
    <t>Horní vrstva ŠDa 0/32.  
Plocha odměřena digitálně ze situace.</t>
  </si>
  <si>
    <t>240+62+298+502+661+100=1 863,000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</si>
  <si>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</si>
  <si>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24</t>
  </si>
  <si>
    <t>Spodní vrstva ŠDa 0/32. Koeficient 1,2 vyjadřuje přesah vrstvy.  
Plocha odměřena digitálně ze situace.</t>
  </si>
  <si>
    <t>(240+62+298+502+661+100)*1,2=2 235,600 [A]</t>
  </si>
  <si>
    <t>25</t>
  </si>
  <si>
    <t>572113</t>
  </si>
  <si>
    <t>INFILTRAČNÍ POSTŘIK Z EMULZE DO 0,5KG/M2</t>
  </si>
  <si>
    <t>PI-C 0,50 kg/m2 zbytkového asfaltu po vyštěpení.  
Plocha viz. pol.č. 56333.1.</t>
  </si>
  <si>
    <t>216+62+298+502+661+100=1 839,000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</si>
  <si>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</si>
  <si>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26</t>
  </si>
  <si>
    <t>572211</t>
  </si>
  <si>
    <t>SPOJOVACÍ POSTŘIK Z ASFALTU DO 0,5KG/M2</t>
  </si>
  <si>
    <t>PS-C 0,20 kg/m2 zbytkového asfaltu po vyštěpení.  
Plocha viz. pol.č. 574A33.</t>
  </si>
  <si>
    <t>195+55+292+499+661+100=1 802,000 [A]</t>
  </si>
  <si>
    <t>27</t>
  </si>
  <si>
    <t>574A33</t>
  </si>
  <si>
    <t>ASFALTOVÝ BETON PRO OBRUSNÉ VRSTVY ACO 11 TL. 40MM</t>
  </si>
  <si>
    <t>ACO 11 50/70.  
Plocha odečtena digitálně ze situace.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</si>
  <si>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</si>
  <si>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28</t>
  </si>
  <si>
    <t>Napojení stezky na betonové panely v šířce 500 mm.</t>
  </si>
  <si>
    <t>0,5*32,3=16,150 [A]</t>
  </si>
  <si>
    <t>29</t>
  </si>
  <si>
    <t>574E46</t>
  </si>
  <si>
    <t>ASFALTOVÝ BETON PRO PODKLADNÍ VRSTVY ACP 16+, 16S TL. 50MM</t>
  </si>
  <si>
    <t>ACP 16+ 50/70.  
Plocha odečtena digitálně ze situace.</t>
  </si>
  <si>
    <t>30</t>
  </si>
  <si>
    <t>582611</t>
  </si>
  <si>
    <t>KRYTY Z BETON DLAŽDIC SE ZÁMKEM ŠEDÝCH TL 60MM DO LOŽE Z KAM</t>
  </si>
  <si>
    <t>Dodláždění chodníku z bet. dlažby.</t>
  </si>
  <si>
    <t>km 0,335: 7,1=7,100 [A] 
km 0,350: 30=30,000 [B] 
Celkem: A+B=37,100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</si>
  <si>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</si>
  <si>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31</t>
  </si>
  <si>
    <t>582617</t>
  </si>
  <si>
    <t>KRYTY Z BETON DLAŽDIC SE ZÁMKEM ŠEDÝCH RELIÉF TL 60MM DO LOŽE Z KAM</t>
  </si>
  <si>
    <t>Betonová dlažba s drážkami pro vytvoření umělé vodící linie šířky 400 mm.</t>
  </si>
  <si>
    <t>13,7=13,700 [A]</t>
  </si>
  <si>
    <t>32</t>
  </si>
  <si>
    <t>58261A</t>
  </si>
  <si>
    <t>KRYTY Z BETON DLAŽDIC SE ZÁMKEM BAREV RELIÉF TL 60MM DO LOŽE Z KAM</t>
  </si>
  <si>
    <t>Reliéfní zámková dlažba z bet. dlaždic červené barvy tl. 60 mm. Plochy odměřeny digitálně ze situace.  
Varovné a signální pásy.</t>
  </si>
  <si>
    <t>3,8+13,5+2,5+1,2+1,4+2,3+2,4+1,3+1+2,5+1,5+1,6+1+2,3+3,1=41,400 [A]</t>
  </si>
  <si>
    <t>Potrubí</t>
  </si>
  <si>
    <t>33</t>
  </si>
  <si>
    <t>87734</t>
  </si>
  <si>
    <t>CHRÁNIČKY PŮLENÉ Z TRUB PLAST DN DO 200MM</t>
  </si>
  <si>
    <t>V místě střetu betonového základu obruby se sítí CETIN. Typ chráničky bude záviset na objemu a počtu prvků sítě.</t>
  </si>
  <si>
    <t>15+15=30,000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</si>
  <si>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</si>
  <si>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</si>
  <si>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34</t>
  </si>
  <si>
    <t>914121</t>
  </si>
  <si>
    <t>DOPRAVNÍ ZNAČKY ZÁKLADNÍ VELIKOSTI OCELOVÉ FÓLIE TŘ 1 - DODÁVKA A MONTÁŽ</t>
  </si>
  <si>
    <t>Značky C4a, C4b.</t>
  </si>
  <si>
    <t>16=16,000 [A]</t>
  </si>
  <si>
    <t>položka zahrnuje:  
- dodávku a montáž značek v požadovaném provedení</t>
  </si>
  <si>
    <t>35</t>
  </si>
  <si>
    <t>914921</t>
  </si>
  <si>
    <t>SLOUPKY A STOJKY DOPRAVNÍCH ZNAČEK Z OCEL TRUBEK DO PATKY - DODÁVKA A MONTÁŽ</t>
  </si>
  <si>
    <t>10=10,000 [A]</t>
  </si>
  <si>
    <t>položka zahrnuje:  
- sloupky a upevňovací zařízení včetně jejich osazení (betonová patka, zemní práce)</t>
  </si>
  <si>
    <t>36</t>
  </si>
  <si>
    <t>915111</t>
  </si>
  <si>
    <t>VODOROVNÉ DOPRAVNÍ ZNAČENÍ BARVOU HLADKÉ - DODÁVKA A POKLÁDKA</t>
  </si>
  <si>
    <t>Značení V20.</t>
  </si>
  <si>
    <t>278*0,65=180,700 [A]</t>
  </si>
  <si>
    <t>položka zahrnuje:  
- dodání a pokládku nátěrového materiálu (měří se pouze natíraná plocha)  
- předznačení a reflexní úpravu</t>
  </si>
  <si>
    <t>37</t>
  </si>
  <si>
    <t>915211</t>
  </si>
  <si>
    <t>VODOROVNÉ DOPRAVNÍ ZNAČENÍ PLASTEM HLADKÉ - DODÁVKA A POKLÁDKA</t>
  </si>
  <si>
    <t>Vodící linie</t>
  </si>
  <si>
    <t>0,03*6*(7,6+8,5)=2,898 [A]</t>
  </si>
  <si>
    <t>38</t>
  </si>
  <si>
    <t>917223</t>
  </si>
  <si>
    <t>SILNIČNÍ A CHODNÍKOVÉ OBRUBY Z BETONOVÝCH OBRUBNÍKŮ ŠÍŘ 100MM</t>
  </si>
  <si>
    <t>Chodníkové bet. obruby 100/250/1000, včetně lože z betonu C20/25 n XF3 tl. 0,10 m.</t>
  </si>
  <si>
    <t>54,2+11,8+9,8+23,8+22,1+3,6+2,4+91,4+118,1+15+209+206+280+288=1 335,200 [A]</t>
  </si>
  <si>
    <t>Položka zahrnuje:  
dodání a pokládku betonových obrubníků o rozměrech předepsaných zadávací dokumentací  
betonové lože i boční betonovou opěrku.</t>
  </si>
  <si>
    <t>39</t>
  </si>
  <si>
    <t>917224</t>
  </si>
  <si>
    <t>SILNIČNÍ A CHODNÍKOVÉ OBRUBY Z BETONOVÝCH OBRUBNÍKŮ ŠÍŘ 150MM</t>
  </si>
  <si>
    <t>Silniční bet. obruby 150/250/1000, včetně lože z betonu C20/25 n XF3 tl. 0,10 m.</t>
  </si>
  <si>
    <t>24+78,4+101,2+5,8+5,4+3,8+17,8+45,1+8=289,500 [A]</t>
  </si>
  <si>
    <t>SO 111</t>
  </si>
  <si>
    <t>Komunikace pro chodce</t>
  </si>
  <si>
    <t>Zemina s příměsí nestmeleného kameniva. Předpoklad 2000 kg/m3.</t>
  </si>
  <si>
    <t>pol. č. 13273.1: 18,99*2=37,980 [A] 
pol. č. 13273.2: 30,15*2=60,300 [B] 
Celkem: A+B=98,280 [C]</t>
  </si>
  <si>
    <t>pol. č. 11318: 0,1*2,4=0,240 [A]</t>
  </si>
  <si>
    <t>Odstranění bet. dlaždic pro vytvoření signálního a varovného pásu.</t>
  </si>
  <si>
    <t>1,7*0,06=0,102 [A]</t>
  </si>
  <si>
    <t>Frézování asfaltových vrstev v tl. 110 mm. Plocha odměřena digitálně ze situace. Odkup zhotovitelem.</t>
  </si>
  <si>
    <t>(63+46,2)*0,11=12,012 [A]</t>
  </si>
  <si>
    <t>Odkop zeminy pro konstrukci chodníku v tl. 120 mm, včetně odvozu bez ohledu na vzdálenost a uložení na skládku (skládka zvolena zhotovitelem). Poplatek viz pol. č. 014102.  
Plocha odměřena digitálně ze situace.</t>
  </si>
  <si>
    <t>(12+32+10,5+46)*0,12+46,2*0,15=18,990 [A]</t>
  </si>
  <si>
    <t>Odkop zeminy pro sanaci v tl 300 mm, včetně odvozu bez ohledu na vzdálenost a uložení na skládku (skládka zvolena zhotovitelem). Poplatek viz pol. č. 014102. Bude čerpáno na základě skutečnosti po odsouhlasení TDI.  
Plocha odměřena digitálně ze situace.</t>
  </si>
  <si>
    <t>(12+32+10,5+46)*0,3=30,150 [A]</t>
  </si>
  <si>
    <t>Sanace aktivní zóny.  
Bude čerpáno na základě skutečnosti po odsouhlasení TDI.  
Délky odměřeny digitálně ze vzorového řezu a situace.</t>
  </si>
  <si>
    <t>3,7*(12+32+10,5+46)=371,850 [A]</t>
  </si>
  <si>
    <t>Štěrkodrť fr. 0/32.</t>
  </si>
  <si>
    <t>12+32+10,5+46=100,500 [A]</t>
  </si>
  <si>
    <t>Zámková dlažba 200/100/60 do lože z kameniva fr. 4/8 tl. 30 mm.  
Plocha odměřena digitálně ze situace.</t>
  </si>
  <si>
    <t>11,5+29,5+5,7+43=89,700 [A]</t>
  </si>
  <si>
    <t>0,55+0,55+1,5+1,2+1,2+1,5+2=8,500 [A]</t>
  </si>
  <si>
    <t>0,03*6*(6+6)=2,160 [A]</t>
  </si>
  <si>
    <t>8,5+22,5+34=65,000 [A]</t>
  </si>
  <si>
    <t>10,5+28+5,4+5,4+3+3+40=95,300 [A]</t>
  </si>
  <si>
    <t>SO 112</t>
  </si>
  <si>
    <t>Sjezdy k nemovitostem</t>
  </si>
  <si>
    <t>pol. č. 13273.1: 32,264*2=64,528 [A] 
pol. č. 13273.2: 26,16*2=52,320 [B] 
Celkem: A+B=116,848 [C]</t>
  </si>
  <si>
    <t>Odkop zeminy pro konstrukci sjezdu v tl. 370 mm, včetně odvozu bez ohledu na vzdálenost a uložení na skládku (skládka zvolena zhotovitelem). Poplatek viz pol. č. 014102.  
Plocha odměřena digitálně ze situace.</t>
  </si>
  <si>
    <t>(6*1,9+4*1,8+5*1,8+5*3,3+5*1,2+5*1,2+12*1,3+5*3,1)*0,37=32,264 [A]</t>
  </si>
  <si>
    <t>(6*1,9+4*1,8+5*1,8+5*3,3+5*1,2+5*1,2+12*1,3+5*3,1)*0,3=26,160 [A]</t>
  </si>
  <si>
    <t>(6*1,9+4*1,8+5*1,8+5*3,3+5*1,2+5*1,2+12*1,3+5*3,1)*2,3=200,560 [A]</t>
  </si>
  <si>
    <t>56335</t>
  </si>
  <si>
    <t>VOZOVKOVÉ VRSTVY ZE ŠTĚRKODRTI TL. DO 250MM</t>
  </si>
  <si>
    <t>6*1,9+4*1,8+5*1,8+5*3,3+5*1,2+5*1,2+12*1,3+5*3,1=87,200 [A]</t>
  </si>
  <si>
    <t>582612</t>
  </si>
  <si>
    <t>KRYTY Z BETON DLAŽDIC SE ZÁMKEM ŠEDÝCH TL 80MM DO LOŽE Z KAM</t>
  </si>
  <si>
    <t>Zámková dlažba 200/100/80 do lože z kameniva fr. 4/8 tl. 40 mm.</t>
  </si>
  <si>
    <t>6*1,3+4*1,3+5*1,2+5*2,75+5*0,7+5*0,6+12*0,7+5*2,5=60,150 [A]</t>
  </si>
  <si>
    <t>58261B</t>
  </si>
  <si>
    <t>KRYTY Z BETON DLAŽDIC SE ZÁMKEM BAREV RELIÉF TL 80MM DO LOŽE Z KAM</t>
  </si>
  <si>
    <t>Zámková dlažba 200/100/80 do lože z kameniva fr. 4/8 tl. 40 mm. Varovné pásy.</t>
  </si>
  <si>
    <t>(6+4+5+5+5+5+10+5)*0,4=18,000 [A]</t>
  </si>
  <si>
    <t>87633</t>
  </si>
  <si>
    <t>CHRÁNIČKY Z TRUB PLASTOVÝCH DN DO 150MM</t>
  </si>
  <si>
    <t>Rezervní chráničky PE 110mm pod sjezdy. Přesah 0,5m za okraj zpevněné pojížděné plochy.</t>
  </si>
  <si>
    <t>7+5+6+6+6+6+10,5=46,500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</si>
  <si>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</si>
  <si>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1,7+1,6+1,7+1,6+1,5+1,5+3,5+2,9+1,1+1,1+1+1+2,9+2,8=25,900 [A]</t>
  </si>
  <si>
    <t>17,8+5+5+5+14+5,1+2,8=54,700 [A]</t>
  </si>
  <si>
    <t>SO 113</t>
  </si>
  <si>
    <t>Autobusové zastávky</t>
  </si>
  <si>
    <t>pol. č. 13273.1: 20,66*2=41,320 [A] 
pol. č. 13273.2: 31,14*2=62,280 [B] 
Celkem: A+B=103,600 [C]</t>
  </si>
  <si>
    <t>Odkop zeminy pro konstrukci zastávky, včetně odvozu bez ohledu na vzdálenost a uložení na skládku (skládka zvolena zhotovitelem). Poplatek viz pol. č. 014102.  
Plocha odměřena digitálně ze situace.</t>
  </si>
  <si>
    <t>26,6*0,08+77,2*0,24=20,656 [A]</t>
  </si>
  <si>
    <t>26,6*0,3+77,2*0,3=31,140 [A]</t>
  </si>
  <si>
    <t>(26,6+77,2)*0,3=31,140 [A]</t>
  </si>
  <si>
    <t>(26,6+77,2)*2,3=238,740 [A]</t>
  </si>
  <si>
    <t>ŠDa 0/32.  
Plocha odměřena digitálně ze situace.</t>
  </si>
  <si>
    <t>26,6+77,2=103,800 [A]</t>
  </si>
  <si>
    <t>11,8+31,3=43,100 [A]</t>
  </si>
  <si>
    <t>582614</t>
  </si>
  <si>
    <t>KRYTY Z BETON DLAŽDIC SE ZÁMKEM BAREV TL 60MM DO LOŽE Z KAM</t>
  </si>
  <si>
    <t>Zámková dlažba 200/100/60 do lože z kameniva fr. 4/8 tl. 30 mm. Červená barva - kontrastní pás š. 0,3 m.</t>
  </si>
  <si>
    <t>2*13*0,3=7,800 [A]</t>
  </si>
  <si>
    <t>11,1*0,4=4,440 [A]</t>
  </si>
  <si>
    <t>Zámková dlažba 200/100/60 do lože z kameniva fr. 4/8 tl. 30 mm. Červená barva - signální pásy.</t>
  </si>
  <si>
    <t>1,3*0,8+2,7*0,8=3,200 [A]</t>
  </si>
  <si>
    <t>Označník zastávky</t>
  </si>
  <si>
    <t>2=2,000 [A]</t>
  </si>
  <si>
    <t>1,7+1,7+30,4+24,4+2,6=60,800 [A]</t>
  </si>
  <si>
    <t>2+22+7,3=31,300 [A]</t>
  </si>
  <si>
    <t>91725</t>
  </si>
  <si>
    <t>NÁSTUPIŠTNÍ OBRUBNÍKY BETONOVÉ</t>
  </si>
  <si>
    <t>Bezbariérový obrubník v bet. loži tl. 100 mm.</t>
  </si>
  <si>
    <t>přímý obrubník: 13+13=26,000 [A] 
náběhový obrubník: 2+2=4,000 [B] 
Celkem: A+B=30,000 [C]</t>
  </si>
  <si>
    <t>SO 401</t>
  </si>
  <si>
    <t>Přeložka veřejného osvětlení</t>
  </si>
  <si>
    <t>R999100</t>
  </si>
  <si>
    <t>Demontáž a montáž osvětlení</t>
  </si>
  <si>
    <t>Položka zahrnuje odstranění stávajícího podzemního vedení a demontáž sloupů veřejného osvětlení včetně umístění nového trvalého přemístění vedení a nových sloupů veřejného osvětlení, podrobněji viz PD SO 401. Včetně zemních prací, které jsou nutné.</t>
  </si>
  <si>
    <t>Výpočet dle výkazu výměr Přeložky VO, který je přílohou SP.</t>
  </si>
  <si>
    <t>SO 801</t>
  </si>
  <si>
    <t>Kácení zeleně</t>
  </si>
  <si>
    <t>11201</t>
  </si>
  <si>
    <t>KÁCENÍ STROMŮ D KMENE DO 0,5M S ODSTRANĚNÍM PAŘEZŮ</t>
  </si>
  <si>
    <t>30=30,000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</si>
  <si>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</si>
  <si>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21-039-03</t>
  </si>
  <si>
    <t>Chodníky a sjezdy podél ul. Revoluční třída v Novém Bydžově</t>
  </si>
  <si>
    <t>1=1,000 [A]</t>
  </si>
  <si>
    <t>Zajištění inženýrských sítí  během realizace stavby dle požadavků správců. Nutné vytyčení všech podzemních sítí s protokolárním zápisem příslušných správců a řesnou polohu pozdemních vedení ověřit ručně kopanými sondami.</t>
  </si>
  <si>
    <t>Veškěrá zaměření nutná k realizaci díla (např. zaměření stavby před výstavbou, vytýčení stavby a obvodu staveniště, vytyčení hranic pozemků apod.) a k uvedení stavby do užívání a řádnému předání dokončeného díla.</t>
  </si>
  <si>
    <t>Zaměření skutečného stavu před dokončením stavby a zaměření skutěčného stavu po dokončení stavby.</t>
  </si>
  <si>
    <t>Dokumentace DSPS bude ověřena podpisem odpovědného zástupce zhotovitele a správce stavby.</t>
  </si>
  <si>
    <t>Součástí RDS bude zajistění stanovení dopravního značení.</t>
  </si>
  <si>
    <t>Průběžná fotodokumentace (1x měsíčně sada barevných fotografií) a závěrečná fotodokumentace o průběh výstavby v albu s popisem (3x tištěné + 3x elektronicky).</t>
  </si>
  <si>
    <t>Revizní správa k SO 431.</t>
  </si>
  <si>
    <t>Identifikační tabule stavby se základními údaji o stavbě, tabule s informací o pracovní době apod.</t>
  </si>
  <si>
    <t>Úhrnná částka musí obsahovat veškeré náklady na dočasné úpravy a regulaci dopravy (i pěší) na stavěništi a nezbytné značení a optření vyplývající z požadavků BOZP na staveništi vč. provizorních lávek a nájezdů, apod. Trasy pro pěší v souladu v souladu s vyhl. č. 398/2009 Sb., o obecných technických požadavcích zabezpečujících bezbariérové užívání staveb. Položka zahrnuje kompletní dopravně-inženýrská opatření po celou dobu stavby dle projektové dokumentace.   
Dopravně-inženýrské opatření zahrnuje:  
- Přechodné dočasné svislé i vodorovné dopravní značení, dopravní zařízení a světelné signály, dočasná (mobilní) svodidla úrovně zadržení min. T3 pro oddělení dopravních proudů a pracovních míst, jejich dodávku, montáž, demontáž, kontrolu, údržbu, servis, přemisťování, pronájem, přeznačování, manipulaci s nimi apo.  
- Dočasnou úpravustávajícího dopravního značení, zakrytí, demontáž či zneplatnění zakrývací páskou.  
- Zpracování podrobné dokumentace jednotlivých dopravně-inženýrských opatření v návaznosti na konkrétní harmonogram prací a projednání DIO před stanovením přechodné úpravy provozu.  
- Zajištění inženýrské činnosti pro projednání DIO včetně stanoven přechodné úpravy provozu na pozemních komunikacích, rozhodnutí.</t>
  </si>
  <si>
    <t>SO 101</t>
  </si>
  <si>
    <t>Chodník</t>
  </si>
  <si>
    <t>pol. č. 11315: 6,176*2,4=14,822 [A] 
pol. č. 11318: 429,10*2,4=1 029,840 [B] 
pol. č. 11352: 1228,060*0,08*2,4=235,788 [C] 
Celkem: A+B+C=1 280,450 [D]</t>
  </si>
  <si>
    <t>pol. č. 11313: 2,77*2,2=6,094 [A]</t>
  </si>
  <si>
    <t>pol. č. 11332: 645,220*2,5=1 613,050 [A]</t>
  </si>
  <si>
    <t>4.1</t>
  </si>
  <si>
    <t>pol. č. 13273.1: 43,44*2=86,880 [A]</t>
  </si>
  <si>
    <t>4.2</t>
  </si>
  <si>
    <t>Zemina. Předpoklad 2000 kg/m3. Bude čerpáno na základě rozhodnutí TDI a AD.</t>
  </si>
  <si>
    <t>pol. č. 13273.2: 251,848*2=503,696 [A]</t>
  </si>
  <si>
    <t>12110</t>
  </si>
  <si>
    <t>SEJMUTÍ ORNICE NEBO LESNÍ PŮDY</t>
  </si>
  <si>
    <t>Ornice bude uložena na místo určené investorem.</t>
  </si>
  <si>
    <t>L: 27,95+6,84+23,31+19,11+17,24+20,64+10,96+8,91+18,85+39,56+20,64+10,76+31,82+75,69+50,83+99,13+157,66+159,52+63,76+53,00+55,70+88,49+24,80+31,77+169,55+121,32+46,14+16,56+41,13+25,96+21,14+69,05+60,80+120,07+104,72+17,08+29,06+44,24=2 003,760 [A] 
P:15,66+16,24+6,01+6,01+50,69+59,59+18,57+50,85+31,17+73,63+96,92+83,61+83,61+17,15+13,66+35,87+33,39+25,16+34,67+7,40+22,94+29,06+10,26+11,04+3,49+23,44+26,35+39,93+45,23+32,71+11,67+24,73+28,04=1 068,750 [B] 
(A+B)*0,1=307,251 [C]</t>
  </si>
  <si>
    <t>položka zahrnuje sejmutí ornice bez ohledu na tloušťku vrstvy a její vodorovnou dopravu  
nezahrnuje uložení na trvalou skládku</t>
  </si>
  <si>
    <t>11120</t>
  </si>
  <si>
    <t>ODSTRANĚNÍ KŘOVIN</t>
  </si>
  <si>
    <t>Odstranění keřů.</t>
  </si>
  <si>
    <t>(1,5+0,5+1,5+0,5)*1,5=6,000 [A] 
11*1,5=16,500 [B] 
Celkem: A+B=22,500 [C]</t>
  </si>
  <si>
    <t>odstranění křovin a stromů do průměru 100 mm  
doprava dřevin bez ohledu na vzdálenost  
spálení na hromadách nebo štěpkování</t>
  </si>
  <si>
    <t>11313</t>
  </si>
  <si>
    <t>ODSTRANĚNÍ KRYTU ZPEVNĚNÝCH PLOCH S ASFALTOVÝM POJIVEM</t>
  </si>
  <si>
    <t>Odstranění asfaltového krytu tl. 0,1 m v místě úprav nároží chodníků. Včetně odvozu na skládku bez ohledu na vzdálenost a uložení na skládku (skládka zvolena zhotovitele) Poplatek viz pol. č. 014102.</t>
  </si>
  <si>
    <t>(2,47+3,78+2,30+19,10)*0.1=2,765 [A]</t>
  </si>
  <si>
    <t>Vybourání betonu v tl. 0,20 m. Včetně odvozu na skládku bez ohledu na vzdálenost a uložení na skládku (skládka zvolena zhotovitele) Poplatek viz pol. č. 014102.</t>
  </si>
  <si>
    <t>(1,87+6,71+15,76+1,22+2,27+2,82+0,23)*0,2=6,176 [A]</t>
  </si>
  <si>
    <t>Odstranění stávající dlažby (plošné / zámkové) včetně podkladu. Včetně odvozu bez ohledu na vzdálenost a uložení na skládku (skládka zvolena zhotovitelem). Poplatek viz pol. č. 014102.</t>
  </si>
  <si>
    <t>Levá strana: 44,48+28,73+14,76+15,53+14,37+7,82+6,30+13,94+30,79+20,77+8,29+24,70+55,10+102,23+36,74+62,18+69,85+27,24+22,29+20,83+55,24+54,75+63,74+46,21+15,90+7,99+19,71+11,83+8,77+31,39+28,99+49,62+80,71+10,45+21,30+23,29+102,41+46,78+98,51+20,27+78,12+157,03+73,46+70,93+295,58=2 099,920 [A] 
Pravá strana:179,64+44,24+21,74+82,65+205,89+7,04+35,86+69,95+447,27+45,81+81,67+141,56+31,43+14,59+34,10+22,86+45,76+54,23+43,55+17,89+33,97+35,61+29,75+41,81+9,44+43,64+22,51+67,39+72,13+20,17+28,00+46,19+31,26+11,98+27,19+14,83=2 163,600 [B] 
(A+B)*0,1=426,352 [C]</t>
  </si>
  <si>
    <t>Odstranění nestmelených podkladních vrstev včetně odvozu bez ohledu na vzdálenost a uložení na skládku (skládka zvolena zhotovitelem). Poplatek viz. pol. č. 014102.</t>
  </si>
  <si>
    <t>Dlažba: (44,48+28,73+14,76+15,53+14,37+7,82+6,30+13,94+30,79+20,77+8,29+24,70+55,10+102,23+36,74+62,18+69,85+27,24+22,29+20,83+55,24+54,75+63,74+46,21+15,90+7,99+19,71+11,83+8,77+31,39+28,99+49,62+80,71+10,45+21,30+23,29+102,41+46,78+98,51+20,27+78,12+157,03+73,46+70,93+295,58+179,64+44,24+21,74+82,65+205,89+7,04+35,86+69,95+447,27+45,81+81,67+141,56+31,43+14,59+34,10+22,86+45,76+54,23+43,55+17,89+33,97+35,61+29,75+41,81+9,44+43,64+22,51+67,39+72,13+20,17+28,00+46,19+31,26+11,98+27,19+14,83)*0,15=639,528 [A] 
Beton: (1,87+6,71+15,76+1,22+2,27+2,82+0,23)*0,05=1,544 [B] 
Asfalt: (2,47+3,78+2,30+19,10)*0.15=4,148 [C] 
Celkem: A+B+C=645,220 [D]</t>
  </si>
  <si>
    <t>Odstranění stávajících chodníkových obrub včetně betonového lože. Délky odměřeny digitálně že situace. Včetně odvozu na bez ohledu na vzdálenost a uložení na skládku (skládka zvolena zhotovotelem), poplatek viz pol. č.014102.</t>
  </si>
  <si>
    <t>28,84+11,82+8,03+10,19+9,06+5,86+10,43+7,14+6,07+10,08+18,07+2,54+9,66+8,10+16,58+33,89+17,29+20,93+33,14+2,82+3,61+33,44+13,57+10,66+11,59+17,42+4,92+5,96+32,56+23,65+12,12+4,91+9,94+6,47+5,99+15,88+13,63+26,34+28,17+2,40+7,27+9,60+19,35+21,71+62,43+29,23+1,93+17,45+15,53+60,57+17,62+8,27+4,50+8,83+19,57+11,85+24,79+27,93+2,41+2,38+22,14+7,96+11,79+17,67+18,31+15,00+23,06+5,51+15,89+6,62+13,87+15,76+4,91+15,87+16,18+16,84+19,00+17,72+7,99+16,27+12,71=1 228,060 [A]</t>
  </si>
  <si>
    <t>Odkop zeminy pro konstrukci chodníku včetně odvozu bez ohledu na vzdálenost a uložení na skládku (skládka zvolena zhotovitelem). Poplatek viz pol. č. 014102.</t>
  </si>
  <si>
    <t>chodník: (27,95+0,86+3,15+1,08+1,13+2,00+1,01+0,83+1,46+39,77+3,27+1,28+6,87+0,29+0,32+5,54+0,94+3,63+1,15+0,54+0,20+11,02+0,23+5,29+5,23+0,95+2,52+1,16+0,31+1,47+0,45+0,15+1,18+0,60+1,04+0,2+7,86)*0,15=21,440 [A] 
přípojky: (44*0,5*1)=22,000 [B] 
Celkem: A+B=43,440 [C]</t>
  </si>
  <si>
    <t>Odkop zeminy pro výměnu podloží při nedodržení Edef včetně odvozu bez ohledu na vzdálenost a uložení na skládku (skládka zvolena zhotovitelem). Poplatek viz pol. č. 014102. Uvažováno 20 %. Bude čerpáno na základě rozhodnutí TDI a AD. Tl. 300 mm.</t>
  </si>
  <si>
    <t>(4197,470*0,3)*0,2=251,848 [A]</t>
  </si>
  <si>
    <t>17120</t>
  </si>
  <si>
    <t>ULOŽENÍ SYPANINY DO NÁSYPŮ A NA SKLÁDKY BEZ ZHUTNĚNÍ</t>
  </si>
  <si>
    <t>Uložení ornice na skládku.</t>
  </si>
  <si>
    <t>pol. č. 12110: 307,25=307,250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</si>
  <si>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</si>
  <si>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18221</t>
  </si>
  <si>
    <t>ROZPROSTŘENÍ ORNICE VE SVAHU V TL DO 0,10M</t>
  </si>
  <si>
    <t>23,09+6,06+20,13+18,41+18,07+18,65+9,95+8,08+17,33+15,73+10,48+31,61+70,30+60,07+99,68+156,93+1,35+2,90+158,69+66,28+54,48+55,12+106,32+82,37+175,93+114,99+45,85+16,70+42,18+26,11+21,11+69,34+63,26+119,05+99,35+18,42+28,74+35,95+15,66+16,24+5,57+49,68+60,80+17,73+48,26+30,04+75,67+97,45+82,87+1,92+14,04+16,48+37,22+33,13+25,76+33,14+25,76+33,14+8,62+21,95+24,86+10,26+11,04+3,49+39,26+26,90+38,88+47,22+35,26+12,67+26,27+20,21=3 036,510 [A]</t>
  </si>
  <si>
    <t>položka zahrnuje:  
nutné přemístění ornice z dočasných skládek vzdálených do 50m  
rozprostření ornice v předepsané tloušťce ve svahu přes 1:5</t>
  </si>
  <si>
    <t>Osetí travním semenem.</t>
  </si>
  <si>
    <t>3036,51=3 036,510 [A]</t>
  </si>
  <si>
    <t>V místě výměny podloží. Uvažováno 20 %.</t>
  </si>
  <si>
    <t>(1200*2*0,2)*2,5=1 200,000 [A]</t>
  </si>
  <si>
    <t>ŠDa 0/32.</t>
  </si>
  <si>
    <t>3287,85+164,730+730,49+14,40=4 197,470 [A]</t>
  </si>
  <si>
    <t>56336</t>
  </si>
  <si>
    <t>VOZOVKOVÉ VRSTVY ZE ŠTĚRKODRTI TL. DO 300MM</t>
  </si>
  <si>
    <t>ŠDa pří výměně podloží. Uvažováno 20 %. Bude čerpáno na základě rozhodnutí TDI a AD.</t>
  </si>
  <si>
    <t>Zámková dlažba chodník 200 x100.</t>
  </si>
  <si>
    <t>42,72+30,74+14,81+14,13+15,64+8,49+6,78+14,62+9,61+50,13+20,19+8,15+23,74+54,80+84,16+35,20+53,46+2,28+5,53+56,67+25,07+17,40+18,00+35,91+27,41+54,45+54,00+15,51+7,60+19,05+11,05+8,43+27,35+22,93+45,56+76,46+10,46+20,66+32,53+105,24+46,39+141,69+77,97+28,50+102,65+11,61+8,56+193,94+6,64+35,46+62,66+207,89+97,79+110,63+45,17+76,45+0,87+2,67+139,85+1,63+15,95+8,15+12,45+35,07+20,24+39,73+45,78+39,98+16,90+31,50+33,74+25,10+37,82+10,06+38,65+11,15+32,07+27,53+53,18+18,53+27,83+38,74+25,13+10,76+24,84+21,03=3 287,850 [A]</t>
  </si>
  <si>
    <t>Chodník - zámková dlažba šedá 100 x100 s vyskládaným ornamentem čtverce červené  barvy,</t>
  </si>
  <si>
    <t>69,69+55,29+6,26+285,51+177,92+6,43+31,38+18,25+79,76=730,490 [A]</t>
  </si>
  <si>
    <t>Konstrastní pás autobusové zastávky.</t>
  </si>
  <si>
    <t>3,6+3,6+3,6+3,6=14,400 [A]</t>
  </si>
  <si>
    <t>Betonová dlažba s drážkami pro vytvoření vodicí linie šířky 400 mm.</t>
  </si>
  <si>
    <t>(19,34+12,52)*0,4=12,744 [A]</t>
  </si>
  <si>
    <t>Reliéfní zámková dlažba z bet. dlaždic červené barvy tl. 60 mm. Plochy odměřeny digitálně ze situace. Varovné a signální pásy.</t>
  </si>
  <si>
    <t>0,49+2,67+2,61+1,10+0,67+1,60+0,67+1,30+3,98+3,82+0,75+0,78+4,76+1,60+0,85+0,86+1,60+1,60+0,93+0,87+1,60+1,60+0,94+1,04+1,60+2,56+1,62+4,07+2,74+1,04+1,12+2,21+6,15+1,85+4,39+1,03+1,32+4,08+2,12+1,45+1,15+0,95+1,56+3,31+4,44+2,62+2,07+4,29+2,13+3,62+5,33+2,77+1,40+0,77+0,78+1,68+1,86+0,96+0,87+1,61+3,61+0,87+0,82+1,62+1,96+0,87+0,93+2,55+3,07+1,40+1,20+5,47+1,20+1,75+2,67+1,60+2,70+1,17+2,80+1,17+0,67+1,62+0,80=164,730 [A]</t>
  </si>
  <si>
    <t>Přidružená stavební výroba</t>
  </si>
  <si>
    <t>711117</t>
  </si>
  <si>
    <t>IZOLACE BĚŽNÝCH KONSTRUKCÍ PROTI ZEMNÍ VLHKOSTI Z PE FÓLIÍ</t>
  </si>
  <si>
    <t>Nopová folie včetně ukončovací lišty.</t>
  </si>
  <si>
    <t>1500*0,5=750,000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</si>
  <si>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</si>
  <si>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72124</t>
  </si>
  <si>
    <t>LAPAČE STŘEŠNÍCH SPLAVENIN</t>
  </si>
  <si>
    <t>66=66,000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</si>
  <si>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</si>
  <si>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87427</t>
  </si>
  <si>
    <t>POTRUBÍ Z TRUB PLASTOVÝCH ODPADNÍCH DN DO 100MM</t>
  </si>
  <si>
    <t>připojení okapových svodů do kanalizačních přípojek objektu</t>
  </si>
  <si>
    <t>22*2=44,000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</si>
  <si>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</si>
  <si>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89923</t>
  </si>
  <si>
    <t>VÝŠKOVÁ ÚPRAVA KRYCÍCH HRNCŮ</t>
  </si>
  <si>
    <t>75=75,000 [A]</t>
  </si>
  <si>
    <t>- položka výškové úpravy zahrnuje všechny nutné práce a materiály pro zvýšení nebo snížení zařízení (včetně nutné úpravy stávajícího povrchu vozovky nebo chodníku).</t>
  </si>
  <si>
    <t>IJ4b - 4x, C4a - 2x</t>
  </si>
  <si>
    <t>6=6,000 [A]</t>
  </si>
  <si>
    <t>914123</t>
  </si>
  <si>
    <t>DOPRAVNÍ ZNAČKY ZÁKLADNÍ VELIKOSTI OCELOVÉ FÓLIE TŘ 1 - DEMONTÁŽ</t>
  </si>
  <si>
    <t>IJ4b - 3x</t>
  </si>
  <si>
    <t>3=3,000 [A]</t>
  </si>
  <si>
    <t>Položka zahrnuje odstranění, demontáž a odklizení materiálu s odvozem na předepsané místo</t>
  </si>
  <si>
    <t>914923</t>
  </si>
  <si>
    <t>SLOUPKY A STOJKY DZ Z OCEL TRUBEK DO PATKY DEMONTÁŽ</t>
  </si>
  <si>
    <t>V11a: (17,00+18,45+3,43+2,45+2,36)*0,125*4=21,845 [A] 
V4: (42,30+13,71)*0,25=14,003 [B] 
V2b: (14,20+11,84)*0,25*0,5=3,255 [C] 
Vodici linie přechodu: (7,90+10,00+10,00+10,00)*6*0,03=6,822 [D] 
Přechod pro chodce: 9*0,5*3=13,500 [E] 
V13: 0,65+1,65+2,65+3,56+2,69=11,200 [F] 
Celkem: A+B+C+D+E+F=70,625 [G]</t>
  </si>
  <si>
    <t>70,625=70,625 [A]</t>
  </si>
  <si>
    <t>917212</t>
  </si>
  <si>
    <t>ZÁHONOVÉ OBRUBY Z BETONOVÝCH OBRUBNÍKŮ ŠÍŘ 80MM</t>
  </si>
  <si>
    <t>80/250/1000 do betonového lože C20/25 n XF3 tl. 0,10 m.</t>
  </si>
  <si>
    <t>23,61+126,02+7,59+4,97+69,87+88,14+73,24+126,76+69,61+44,02+47,63+18,66+16,91+21,67+62,43+17,52+15,35+61,19+17,61+8,27+4,42+49,20+59,48+105,77+7,38+61,53+6,42+6,35+13,71+15,12+4,47+26,11+56,39+67,96=1 405,380 [A]</t>
  </si>
  <si>
    <t>96687</t>
  </si>
  <si>
    <t>VYBOURÁNÍ ULIČNÍCH VPUSTÍ KOMPLETNÍCH</t>
  </si>
  <si>
    <t>Zaslepení uličních vpustí.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</si>
  <si>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</si>
  <si>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</si>
  <si>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Sjezdy - nepochozí část</t>
  </si>
  <si>
    <t>pol. č. 11318: 50,887*2,4=122,129 [A] 
pol. č. 11315: 20,084*2,4=48,202 [B] 
pol. č. 11352: 303,610*0,08*2,4=58,293 [C] 
Celkem: A+B+C=228,624 [D]</t>
  </si>
  <si>
    <t>pol. č. 11313: 1,423*2,2=3,131 [A]</t>
  </si>
  <si>
    <t>pol. č. 11332: 158,308*2,5=395,770 [A]</t>
  </si>
  <si>
    <t>pol. č. 13273.1: 47,671*2=95,342 [A]</t>
  </si>
  <si>
    <t>pol. č. 13273.2: 48,082*2=96,164 [A]</t>
  </si>
  <si>
    <t>Odstranění asfaltového krytu tl. 0,1 m v vjezdů. Včetně odvozu na skládku bez ohledu na vzdálenost a uložení na skládku (skládka zvolena zhotovitele) Poplatek viz pol. č. 014102.</t>
  </si>
  <si>
    <t>14,23*0,1=1,423 [A]</t>
  </si>
  <si>
    <t>(7,26+11,33+10,00+8,03+17,25+9,79+9,69+6,98+9,18+10,91)*0,2=20,084 [A]</t>
  </si>
  <si>
    <t>(4,25+6,77+9,90+5,58+7,17+9,17+8,08+6,71+7,05+6,42+6,94+7,89+11,18+17,87+51,93+40,40+30,52+28,63+29,60+37,54+13,34+11,98+13,02+17,35+12,55+12,40+11,66+11,53+23,13+17,92+10,02+9,36+10,70+0,12+0,06+0,13)*0,1=50,887 [A]</t>
  </si>
  <si>
    <t>Dlažba: (4,25+6,77+9,90+5,58+7,17+9,17+8,08+6,71+7,05+6,42+6,94+7,89+11,18+17,87+51,93+40,40+30,52+28,63+29,60+37,54+13,34+11,98+13,02+17,35+12,55+12,40+11,66+11,53+23,13+17,92+10,02+9,36+10,70+0,12+0,06+0,13)*0,27=137,395 [A] 
Beton: (7,26+11,33+10,00+8,03+17,25+9,79+9,69+6,98+9,18+10,91)*0,17=17,071 [B] 
Asfalt: 14,23*0,27=3,842 [C] 
Celkem: A+B+C=158,308 [D]</t>
  </si>
  <si>
    <t>1,39+1,94+2,10+2,30+2,31+2,28+2,32+2,36+2,24+2,28+2,38+2,33+2,19+2,29+2,18+2,20+2,55+1,95+2,26+2,29+2,29+2,28+2,29+2,41+2,23+2,41+2,31+3,83+4,97+4,82+9,25+5,17+5,17+4,96+4,99+5,07+5,07+5,18+5,06+5,14+5,23+5,16+5,16+5,54+5,33+5,48+5,35+4,65+4,63+4,66+4,61+4,70+4,70+4,58+4,62+4,71+4,66+4,54+4,60+3,69+3,71+3,57+4,16+2,61+2,65+2,91+3,00+3,41+3,49+3,99+2,18+2,17+2,16+2,04+1,92+1,90+1,74+1,66+1,52+1,57+1,59+2,65+2,91+2,96+3,21+2,06+2,10+2,01+2,06+1,66+2,40=303,610 [A]</t>
  </si>
  <si>
    <t>(4,10+0,40+14,46+3,34+12,40+4,69+2,14+1,20+2,90+1,20+2,90+2,68+4,63+3,96+3,29+2,18+2,36+0,57+0,69+4,66+0,37+0,86+2,45+1,74+0,54+1,17+0,30+1,84+1,01+4,04+2,44+2,68+2,80+0,73+0,34+2,76+3,10+3,29+2,89+8,43+8,71+5,03+0,51+2,89+2,32+2,56+2,84+1,65+1,06+0,63+2,71+2,83+0,43+0,90+1,19+0,45+0,68+4,18+0,98+3,86+3,31+2,02+3,42+0,36+2,33+0,18)*0,1=17,656 [A]</t>
  </si>
  <si>
    <t>Odkop zeminy pro konstrukci sjezdu včetně odvozu bez ohledu na vzdálenost a uložení na skládku (skládka zvolena zhotovitelem). Poplatek viz pol. č. 014102.</t>
  </si>
  <si>
    <t>(4,10+0,40+14,46+3,34+12,40+4,69+2,14+1,20+2,90+1,20+2,90+2,68+4,63+3,96+3,29+2,18+2,36+0,57+0,69+4,66+0,37+0,86+2,45+1,74+0,54+1,17+0,30+1,84+1,01+4,04+2,44+2,68+2,80+0,73+0,34+2,76+3,10+3,29+2,89+8,43+8,71+5,03+0,51+2,89+2,32+2,56+2,84+1,65+1,06+0,63+2,71+2,83+0,43+0,90+1,19+0,45+0,68+4,18+0,98+3,86+3,31+2,02+3,42+0,36+2,33+0,18)*0,27=47,671 [A]</t>
  </si>
  <si>
    <t>(801,370*0,3)*0,2=48,082 [A]</t>
  </si>
  <si>
    <t>pol. č. 12110: 17,656=17,656 [A]</t>
  </si>
  <si>
    <t>692,610+108,770=801,380 [A]</t>
  </si>
  <si>
    <t>Sjezdy.</t>
  </si>
  <si>
    <t>2,41+19,60+10,28+20,20+9,75+9,42+9,42+6,94+14,94+8,81+10,69+10,81+16,95+52,08+38,51+27,34+27,15+28,11+34,23+19,77+16,13+16,04+16,18+16,11+16,24+16,36+37,68+12,66+12,27+13,61+23,89+15,96+10,65+9,49+8,67+6,48+13,38+12,38+14,17+9,65+9,16+8,04=692,610 [A]</t>
  </si>
  <si>
    <t>Reliéfní zámková dlažba z bet. dlaždic červené barvy tl. 80 mm. Plochy odměřeny digitálně ze situace. Varovné a signální pásy.</t>
  </si>
  <si>
    <t>1,53+5,83+2,33+4,74+2,34+2,32+2,34+2,41+4,90+2,63+2,34+2,31+1,57+4,78+3,54+2,34+2,34+2,35+2,73+1,54+1,53+1,54+1,54+1,54+1,54+1,54+4,56+1,60+2,15+2,34+3,14+2,47+2,34+2,34+2,34+2,36+4,74+2,34+2,36+2,34+2,34+2,57=108,770 [A]</t>
  </si>
  <si>
    <t>0,97+1,09+1,21+2,17+2,21+2,17+2,13+2,10+2,03+2,08+2,01+1,99+1,98+1,96+2,07+2,16+2,18+2,22+2,22+2,21+2,27+4,70+4,87+4,77+4,77+4,69+4,80+5,08+5,09+5,03+5,02+5,17+5,14+5,36+5,44+5,56+5,50+4,59+4,58+4,57+4,58+4,60+4,62+4,57+4,62+4,63+4,66+4,66+4,65+3,70+3,59+3,54+2,46+2,52+2,71+2,75+3,43+3,47+3,91+2,13+2,06+2,23+2,04+2,02+1,95+1,86+1,54+1,51+1,53+1,53+2,48+2,09+2,06+2,01+1,93+2,59+1,61=245,000 [A]</t>
  </si>
  <si>
    <t>Bezberiérová obruba v místě autobusových zastávek.</t>
  </si>
  <si>
    <t>4*14=56,000 [A]</t>
  </si>
  <si>
    <t>SO 103</t>
  </si>
  <si>
    <t>Sjezdy - pochozí část</t>
  </si>
  <si>
    <t>pol. č. 11318: 49,195*2,4=118,068 [A] 
pol. č. 11315: 38,386*2,4=92,126 [B] 
Celkem: A+B=210,194 [C]</t>
  </si>
  <si>
    <t>pol. č. 11313: 7,647*2,2=16,823 [A]</t>
  </si>
  <si>
    <t>pol. č. 11332: 186,087*2,5=465,218 [A]</t>
  </si>
  <si>
    <t>pol. č. 13273.1: 3,335*2=6,670 [A]</t>
  </si>
  <si>
    <t>pol. č. 13273.2: 42,016*2=84,032 [A]</t>
  </si>
  <si>
    <t>(28,08+28,60+19,79)*0,1=7,647 [A]</t>
  </si>
  <si>
    <t>(5,61+7,27+8,21+7,73+17,02+16,63+14,21+10,78+16,82+8,84+20,14+19,42+6,70+8,24+6,08+8,34+9,80)*0,2=38,368 [A]</t>
  </si>
  <si>
    <t>(6,34+6,04+14,92+5,73+10,23+20,29+10,13+9,52+10,06+8,25+19,61+10,75+3,24+10,24+7,36+24,09+18,56+11,14+11,18+11,22+13,37+7,11+8,57+8,70+8,33+7,77+7,68+4,09+3,72+0,73+1,35+6,78+0,50+0,42+10,78+11,47+14,68+22,32+15,49+11,73+11,95+14,43+14,49+11,30+12,16+11,70+1,67+0,74+0,69+1,23+1,13+3,03+0,69+2,33+1,94+1,63+3,00+0,20+2,10+1,05)*0,1=49,195 [A]</t>
  </si>
  <si>
    <t>Dlažba: (6,34+6,04+14,92+5,73+10,23+20,29+10,13+9,52+10,06+8,25+19,61+10,75+3,24+10,24+7,36+24,09+18,56+11,14+11,18+11,22+13,37+7,11+8,57+8,70+8,33+7,77+7,68+4,09+3,72+0,73+1,35+6,78+0,50+0,42+10,78+11,47+14,68+22,32+15,49+11,73+11,95+14,43+14,49+11,30+12,16+11,70+1,67+0,74+0,69+1,23+1,13+3,03+0,69+2,33+1,94+1,63+3,00+0,20+2,10+1,05)*0,27=132,827 [A] 
Beton: (5,61+7,27+8,21+7,73+17,02+16,63+14,21+10,78+16,82+8,84+20,14+19,42+6,70+8,24+6,08+8,34+9,80)*0,17=32,613 [B] 
Asfalt: (28,08+28,60+19,79)*0,27=20,647 [C] 
Celkem: A+B+C=186,087 [D]</t>
  </si>
  <si>
    <t>(0,50+3,27+1,01+0,26+0,15+0,18+0,12+0,21+0,21+1,28+0,06+0,12+0,04+0,07+0,07+0,02+0,10+0,02+0,16+0,17+1,06+1,74+1,2+0,33)*0,1=1,235 [A]</t>
  </si>
  <si>
    <t>(0,50+3,27+1,01+0,26+0,15+0,18+0,12+0,21+0,21+1,28+0,06+0,12+0,04+0,07+0,07+0,02+0,10+0,02+0,16+0,17+1,06+1,74+1,2+0,33)*0,27=3,335 [A]</t>
  </si>
  <si>
    <t>(700,270*0,3)*0,2=42,016 [A]</t>
  </si>
  <si>
    <t>pol. č. 12110: 1,235=1,235 [A]</t>
  </si>
  <si>
    <t>ŠDa 0/32</t>
  </si>
  <si>
    <t>661,030+39,240=700,270 [A]</t>
  </si>
  <si>
    <t>ŠDa při výměně podloží. Uvažováno 20 %. Bude čerpáno na základě rozhodnutí TDI a AD.</t>
  </si>
  <si>
    <t>Dlažba 100*200: 6,52+28,84+9,92+20,58+10,05+9,98+9,96+6,69+16,87+7,56+10,39+9,82+7,03+23,14+17,89+10,66+10,58+10,74+12,81+6,79+8,28+8,36+8,00+7,45+7,36+6,94+20,44+23,69+8,14+26,15+15,46+15,04+13,86+9,86+9,16+24,70+12,25+18,95+5,44+3,37+11,38+11,80+13,75+14,87+10,81+11,68+11,22+10,04+20,80+17,72+22,24=656,030 [A] 
Dlažba 100x100: 5,00=5,000 [B] 
Celkem: A+B=661,030 [C]</t>
  </si>
  <si>
    <t>2,73+1,98+1,99+2,03+2,00+2,22+2,01+3,95+2,92+3,75+8,86+2,44+2,36=39,240 [A]</t>
  </si>
  <si>
    <t>93552</t>
  </si>
  <si>
    <t>ŽLABY Z DÍLCŮ Z BETONU SVĚTLÉ ŠÍŘKY DO 150MM VČETNĚ MŘÍŽÍ</t>
  </si>
  <si>
    <t>Žlaby v místě vjezdů.</t>
  </si>
  <si>
    <t>7+7=14,000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</si>
  <si>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</si>
  <si>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SO 431</t>
  </si>
  <si>
    <t>Veřejné osvětlení</t>
  </si>
  <si>
    <t>R9991000</t>
  </si>
  <si>
    <t>podrobné položky viz SO431.</t>
  </si>
  <si>
    <t>23-019-03</t>
  </si>
  <si>
    <t>Cyklostezka Nový Bydžov - Zábědov - podél ČSPH</t>
  </si>
  <si>
    <t>Zajištění inženýrských sítí během realizace stavby dle požadavků správce. Nutné vytyčení všech podzemních sítí s protokolárním zápisem příslušných správců.</t>
  </si>
  <si>
    <t>Veškerá zaměření nutná k realizaci díla (např. zaměření stavby přec výstavbou,  
vytyčení stavby a obvodu staveniště, vytyčení hranic pozemků apod.) a k uvedení  
stavby do užívání a řádnému předání dokončeného díla.</t>
  </si>
  <si>
    <t>Dokumentace DSPS bude ověřena podpisem odpovědného zástupce zhotovitele a  
správce stavby.  
Tiskem v 4ti paré vyhotoveních a 4x na CD.</t>
  </si>
  <si>
    <t>Průběžná fotodokumentace a závěrečná fotodokumentace o průběhu výstavby v albu s popisem (3x tištěné + 1x elektronicky)</t>
  </si>
  <si>
    <t>SO 115</t>
  </si>
  <si>
    <t>Společná stezka pro pěší a cyklisty</t>
  </si>
  <si>
    <t>Betonový odpad. Předpoklad 2,4 t/m3. Položky č. 96687, 11352 a 11328.</t>
  </si>
  <si>
    <t>0,82+4,3+2=7,120 [A]</t>
  </si>
  <si>
    <t>11328</t>
  </si>
  <si>
    <t>ODSTRANĚNÍ PŘÍKOPŮ, ŽLABŮ A RIGOLŮ Z PŘÍKOPOVÝCH TVÁRNIC</t>
  </si>
  <si>
    <t>Odstranění stávajícího betonového žlabu u společné stezky pro pěší a cyklisty. Poplatek viz pol. č. 014102.</t>
  </si>
  <si>
    <t>14,37=14,370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</si>
  <si>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</si>
  <si>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betonové přídlažby 500/250/80. Poplatek viz pol. č. 014102.</t>
  </si>
  <si>
    <t>20,5=20,500 [A]</t>
  </si>
  <si>
    <t>Frézování asfaltových vrstev v tl. 30 mm. Plocha odměřena digitálně ze situace.  
Odkup zhotovitelem.</t>
  </si>
  <si>
    <t>89*0,3=26,700 [A] 
Plocha*tloušťka</t>
  </si>
  <si>
    <t>17380</t>
  </si>
  <si>
    <t>ZEMNÍ KRAJNICE A DOSYPÁVKY Z NAKUPOVANÝCH MATERIÁLŮ</t>
  </si>
  <si>
    <t>Zemina na vyrovnání výškového rozdílu obruby a stávajícího terénu.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</si>
  <si>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</si>
  <si>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Osetí nezpevněné krajnice společné stezky.</t>
  </si>
  <si>
    <t>10,5=10,500 [A]</t>
  </si>
  <si>
    <t>21361</t>
  </si>
  <si>
    <t>X</t>
  </si>
  <si>
    <t>DRENÁŽNÍ VRSTVY Z GEOTEXTILIE</t>
  </si>
  <si>
    <t>POLOŽKA SE SOUHLASEM INVESTORA!  
Sanace aktivní zóny. Geotextilie s filtrační funkcí, tažnost &gt; 10 %, CBR &gt; 2 kN, odolnost proti proražení &lt; 20 mm.</t>
  </si>
  <si>
    <t>100=100,000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</si>
  <si>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</si>
  <si>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POLOŽKA SE SOUHLASEM INVESTORA!  
Sanační vrstva ŠDa 0/32 z kameniva drceného tl. 0,30 m</t>
  </si>
  <si>
    <t>76*0,3=22,800 [A] 
Plocha*tloušťka</t>
  </si>
  <si>
    <t>56210</t>
  </si>
  <si>
    <t>VOZOVKOVÉ VRSTVY Z MATERIÁLŮ STABIL CEMENTEM</t>
  </si>
  <si>
    <t>Stabilizace cementem pod zámkovou dlažbu tl. 0,03 m.</t>
  </si>
  <si>
    <t>3,6*0,03=0,108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</si>
  <si>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</si>
  <si>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56330</t>
  </si>
  <si>
    <t>VOZOVKOVÉ VRSTVY ZE ŠTĚRKODRTI</t>
  </si>
  <si>
    <t>ŠDa 0/32 v min tl. 300 mm.</t>
  </si>
  <si>
    <t>(5,7+76)*0,3=24,510 [A]</t>
  </si>
  <si>
    <t>Infiltrační postřik z kationaktivní asf. emulze PI-C 0,50 kg asf./m2.</t>
  </si>
  <si>
    <t>5,7+76=81,700 [A]</t>
  </si>
  <si>
    <t>572213</t>
  </si>
  <si>
    <t>SPOJOVACÍ POSTŘIK Z EMULZE DO 0,5KG/M2</t>
  </si>
  <si>
    <t>Spojovací postřik z kationaktivní asf. emulze PS-C 0,20 kg asf./m2.</t>
  </si>
  <si>
    <t>ACO 11 50/70 tl. 0,04 m.</t>
  </si>
  <si>
    <t>ACP 16+ 50/70 tl. 0,05 m.</t>
  </si>
  <si>
    <t>Pokládka dlažby s reliéfními prvky  v místě navazující trasy pro pěší.</t>
  </si>
  <si>
    <t>1,2+1+1,4=3,600 [A]</t>
  </si>
  <si>
    <t>89711</t>
  </si>
  <si>
    <t>VPUSŤ KANALIZAČNÍ ULIČNÍ KOMPLETNÍ MONOLIT BETON</t>
  </si>
  <si>
    <t>Přesmístění uliční vpusti vedle společné stezky.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</si>
  <si>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</si>
  <si>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Betonová obruba silniční 100/250/1000 do betonového lože C16/20n XF1.</t>
  </si>
  <si>
    <t>42=42,000 [A]</t>
  </si>
  <si>
    <t>Betonová obruba silniční 150/250/1000 do betonového lože C20/25n XF3.</t>
  </si>
  <si>
    <t>51=51,000 [A]</t>
  </si>
  <si>
    <t>Betonová obruba nájezdová (snížená) 150/150/1000 do betonového lože C20/25n XF3.</t>
  </si>
  <si>
    <t>14=14,000 [A]</t>
  </si>
  <si>
    <t>Vybourání stávající uliční vpusti. Poplatek viz pol. č. 014102.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</si>
</sst>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sharedStrings" Target="sharedStrings.xml" /><Relationship Id="rId1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45</v>
      </c>
      <c r="E12" s="31" t="s">
        <v>41</v>
      </c>
    </row>
    <row r="13" spans="1:5" ht="12.75">
      <c r="A13" t="s">
        <v>46</v>
      </c>
      <c r="E13" s="29" t="s">
        <v>47</v>
      </c>
    </row>
    <row r="14" spans="1:16" ht="12.75">
      <c r="A14" s="18" t="s">
        <v>39</v>
      </c>
      <c s="23" t="s">
        <v>17</v>
      </c>
      <c s="23" t="s">
        <v>48</v>
      </c>
      <c s="18" t="s">
        <v>41</v>
      </c>
      <c s="24" t="s">
        <v>49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45</v>
      </c>
      <c r="E16" s="31" t="s">
        <v>41</v>
      </c>
    </row>
    <row r="17" spans="1:5" ht="12.75">
      <c r="A17" t="s">
        <v>46</v>
      </c>
      <c r="E17" s="29" t="s">
        <v>47</v>
      </c>
    </row>
    <row r="18" spans="1:16" ht="12.75">
      <c r="A18" s="18" t="s">
        <v>39</v>
      </c>
      <c s="23" t="s">
        <v>16</v>
      </c>
      <c s="23" t="s">
        <v>50</v>
      </c>
      <c s="18" t="s">
        <v>23</v>
      </c>
      <c s="24" t="s">
        <v>51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52</v>
      </c>
    </row>
    <row r="20" spans="1:5" ht="12.75">
      <c r="A20" s="30" t="s">
        <v>45</v>
      </c>
      <c r="E20" s="31" t="s">
        <v>41</v>
      </c>
    </row>
    <row r="21" spans="1:5" ht="12.75">
      <c r="A21" t="s">
        <v>46</v>
      </c>
      <c r="E21" s="29" t="s">
        <v>53</v>
      </c>
    </row>
    <row r="22" spans="1:16" ht="12.75">
      <c r="A22" s="18" t="s">
        <v>39</v>
      </c>
      <c s="23" t="s">
        <v>27</v>
      </c>
      <c s="23" t="s">
        <v>50</v>
      </c>
      <c s="18" t="s">
        <v>17</v>
      </c>
      <c s="24" t="s">
        <v>51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54</v>
      </c>
    </row>
    <row r="24" spans="1:5" ht="12.75">
      <c r="A24" s="30" t="s">
        <v>45</v>
      </c>
      <c r="E24" s="31" t="s">
        <v>41</v>
      </c>
    </row>
    <row r="25" spans="1:5" ht="12.75">
      <c r="A25" t="s">
        <v>46</v>
      </c>
      <c r="E25" s="29" t="s">
        <v>53</v>
      </c>
    </row>
    <row r="26" spans="1:16" ht="12.75">
      <c r="A26" s="18" t="s">
        <v>39</v>
      </c>
      <c s="23" t="s">
        <v>29</v>
      </c>
      <c s="23" t="s">
        <v>55</v>
      </c>
      <c s="18" t="s">
        <v>41</v>
      </c>
      <c s="24" t="s">
        <v>56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44</v>
      </c>
      <c r="E27" s="29" t="s">
        <v>57</v>
      </c>
    </row>
    <row r="28" spans="1:5" ht="12.75">
      <c r="A28" s="30" t="s">
        <v>45</v>
      </c>
      <c r="E28" s="31" t="s">
        <v>41</v>
      </c>
    </row>
    <row r="29" spans="1:5" ht="38.25">
      <c r="A29" t="s">
        <v>46</v>
      </c>
      <c r="E29" s="29" t="s">
        <v>58</v>
      </c>
    </row>
    <row r="30" spans="1:16" ht="12.75">
      <c r="A30" s="18" t="s">
        <v>39</v>
      </c>
      <c s="23" t="s">
        <v>31</v>
      </c>
      <c s="23" t="s">
        <v>59</v>
      </c>
      <c s="18" t="s">
        <v>41</v>
      </c>
      <c s="24" t="s">
        <v>60</v>
      </c>
      <c s="25" t="s">
        <v>61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62</v>
      </c>
    </row>
    <row r="32" spans="1:5" ht="12.75">
      <c r="A32" s="30" t="s">
        <v>45</v>
      </c>
      <c r="E32" s="31" t="s">
        <v>41</v>
      </c>
    </row>
    <row r="33" spans="1:5" ht="12.75">
      <c r="A33" t="s">
        <v>46</v>
      </c>
      <c r="E33" s="29" t="s">
        <v>63</v>
      </c>
    </row>
    <row r="34" spans="1:16" ht="12.75">
      <c r="A34" s="18" t="s">
        <v>39</v>
      </c>
      <c s="23" t="s">
        <v>64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44</v>
      </c>
      <c r="E35" s="29" t="s">
        <v>67</v>
      </c>
    </row>
    <row r="36" spans="1:5" ht="12.75">
      <c r="A36" s="30" t="s">
        <v>45</v>
      </c>
      <c r="E36" s="31" t="s">
        <v>41</v>
      </c>
    </row>
    <row r="37" spans="1:5" ht="12.75">
      <c r="A37" t="s">
        <v>46</v>
      </c>
      <c r="E37" s="29" t="s">
        <v>63</v>
      </c>
    </row>
    <row r="38" spans="1:16" ht="12.75">
      <c r="A38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71</v>
      </c>
    </row>
    <row r="40" spans="1:5" ht="12.75">
      <c r="A40" s="30" t="s">
        <v>45</v>
      </c>
      <c r="E40" s="31" t="s">
        <v>41</v>
      </c>
    </row>
    <row r="41" spans="1:5" ht="12.75">
      <c r="A41" t="s">
        <v>46</v>
      </c>
      <c r="E41" s="29" t="s">
        <v>63</v>
      </c>
    </row>
    <row r="42" spans="1:16" ht="12.75">
      <c r="A42" s="18" t="s">
        <v>39</v>
      </c>
      <c s="23" t="s">
        <v>34</v>
      </c>
      <c s="23" t="s">
        <v>72</v>
      </c>
      <c s="18" t="s">
        <v>41</v>
      </c>
      <c s="24" t="s">
        <v>73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38.25">
      <c r="A43" s="28" t="s">
        <v>44</v>
      </c>
      <c r="E43" s="29" t="s">
        <v>74</v>
      </c>
    </row>
    <row r="44" spans="1:5" ht="12.75">
      <c r="A44" s="30" t="s">
        <v>45</v>
      </c>
      <c r="E44" s="31" t="s">
        <v>41</v>
      </c>
    </row>
    <row r="45" spans="1:5" ht="63.75">
      <c r="A45" t="s">
        <v>46</v>
      </c>
      <c r="E45" s="29" t="s">
        <v>75</v>
      </c>
    </row>
    <row r="46" spans="1:16" ht="12.75">
      <c r="A46" s="18" t="s">
        <v>39</v>
      </c>
      <c s="23" t="s">
        <v>36</v>
      </c>
      <c s="23" t="s">
        <v>76</v>
      </c>
      <c s="18" t="s">
        <v>41</v>
      </c>
      <c s="24" t="s">
        <v>77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78</v>
      </c>
    </row>
    <row r="48" spans="1:5" ht="12.75">
      <c r="A48" s="30" t="s">
        <v>45</v>
      </c>
      <c r="E48" s="31" t="s">
        <v>41</v>
      </c>
    </row>
    <row r="49" spans="1:5" ht="12.75">
      <c r="A49" t="s">
        <v>46</v>
      </c>
      <c r="E49" s="29" t="s">
        <v>63</v>
      </c>
    </row>
    <row r="50" spans="1:16" ht="12.75">
      <c r="A50" s="18" t="s">
        <v>39</v>
      </c>
      <c s="23" t="s">
        <v>79</v>
      </c>
      <c s="23" t="s">
        <v>80</v>
      </c>
      <c s="18" t="s">
        <v>41</v>
      </c>
      <c s="24" t="s">
        <v>81</v>
      </c>
      <c s="25" t="s">
        <v>43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41</v>
      </c>
    </row>
    <row r="52" spans="1:5" ht="12.75">
      <c r="A52" s="30" t="s">
        <v>45</v>
      </c>
      <c r="E52" s="31" t="s">
        <v>41</v>
      </c>
    </row>
    <row r="53" spans="1:5" ht="12.75">
      <c r="A53" t="s">
        <v>46</v>
      </c>
      <c r="E53" s="29" t="s">
        <v>82</v>
      </c>
    </row>
    <row r="54" spans="1:16" ht="12.75">
      <c r="A54" s="18" t="s">
        <v>39</v>
      </c>
      <c s="23" t="s">
        <v>83</v>
      </c>
      <c s="23" t="s">
        <v>84</v>
      </c>
      <c s="18" t="s">
        <v>41</v>
      </c>
      <c s="24" t="s">
        <v>85</v>
      </c>
      <c s="25" t="s">
        <v>86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51">
      <c r="A55" s="28" t="s">
        <v>44</v>
      </c>
      <c r="E55" s="29" t="s">
        <v>87</v>
      </c>
    </row>
    <row r="56" spans="1:5" ht="12.75">
      <c r="A56" s="30" t="s">
        <v>45</v>
      </c>
      <c r="E56" s="31" t="s">
        <v>41</v>
      </c>
    </row>
    <row r="57" spans="1:5" ht="89.25">
      <c r="A57" t="s">
        <v>46</v>
      </c>
      <c r="E57" s="29" t="s">
        <v>88</v>
      </c>
    </row>
    <row r="58" spans="1:16" ht="12.75">
      <c r="A58" s="18" t="s">
        <v>39</v>
      </c>
      <c s="23" t="s">
        <v>89</v>
      </c>
      <c s="23" t="s">
        <v>90</v>
      </c>
      <c s="18" t="s">
        <v>41</v>
      </c>
      <c s="24" t="s">
        <v>91</v>
      </c>
      <c s="25" t="s">
        <v>43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92</v>
      </c>
    </row>
    <row r="60" spans="1:5" ht="12.75">
      <c r="A60" s="30" t="s">
        <v>45</v>
      </c>
      <c r="E60" s="31" t="s">
        <v>41</v>
      </c>
    </row>
    <row r="61" spans="1:5" ht="25.5">
      <c r="A61" t="s">
        <v>46</v>
      </c>
      <c r="E61" s="29" t="s">
        <v>93</v>
      </c>
    </row>
    <row r="62" spans="1:16" ht="12.75">
      <c r="A62" s="18" t="s">
        <v>39</v>
      </c>
      <c s="23" t="s">
        <v>94</v>
      </c>
      <c s="23" t="s">
        <v>95</v>
      </c>
      <c s="18" t="s">
        <v>41</v>
      </c>
      <c s="24" t="s">
        <v>96</v>
      </c>
      <c s="25" t="s">
        <v>43</v>
      </c>
      <c s="26">
        <v>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42.25">
      <c r="A63" s="28" t="s">
        <v>44</v>
      </c>
      <c r="E63" s="29" t="s">
        <v>97</v>
      </c>
    </row>
    <row r="64" spans="1:5" ht="12.75">
      <c r="A64" s="30" t="s">
        <v>45</v>
      </c>
      <c r="E64" s="31" t="s">
        <v>41</v>
      </c>
    </row>
    <row r="65" spans="1:5" ht="12.75">
      <c r="A65" t="s">
        <v>46</v>
      </c>
      <c r="E65" s="29" t="s">
        <v>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0+O9+O30+O67+O84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491</v>
      </c>
      <c s="32">
        <f>0+I9+I30+I67+I84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377</v>
      </c>
      <c s="1"/>
      <c s="10" t="s">
        <v>378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491</v>
      </c>
      <c s="5"/>
      <c s="14" t="s">
        <v>492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101</v>
      </c>
      <c s="18" t="s">
        <v>23</v>
      </c>
      <c s="24" t="s">
        <v>102</v>
      </c>
      <c s="25" t="s">
        <v>103</v>
      </c>
      <c s="26">
        <v>228.624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109</v>
      </c>
    </row>
    <row r="12" spans="1:5" ht="51">
      <c r="A12" s="30" t="s">
        <v>45</v>
      </c>
      <c r="E12" s="31" t="s">
        <v>493</v>
      </c>
    </row>
    <row r="13" spans="1:5" ht="25.5">
      <c r="A13" t="s">
        <v>46</v>
      </c>
      <c r="E13" s="29" t="s">
        <v>106</v>
      </c>
    </row>
    <row r="14" spans="1:16" ht="12.75">
      <c r="A14" s="18" t="s">
        <v>39</v>
      </c>
      <c s="23" t="s">
        <v>17</v>
      </c>
      <c s="23" t="s">
        <v>101</v>
      </c>
      <c s="18" t="s">
        <v>17</v>
      </c>
      <c s="24" t="s">
        <v>102</v>
      </c>
      <c s="25" t="s">
        <v>103</v>
      </c>
      <c s="26">
        <v>3.131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111</v>
      </c>
    </row>
    <row r="16" spans="1:5" ht="12.75">
      <c r="A16" s="30" t="s">
        <v>45</v>
      </c>
      <c r="E16" s="31" t="s">
        <v>494</v>
      </c>
    </row>
    <row r="17" spans="1:5" ht="25.5">
      <c r="A17" t="s">
        <v>46</v>
      </c>
      <c r="E17" s="29" t="s">
        <v>106</v>
      </c>
    </row>
    <row r="18" spans="1:16" ht="12.75">
      <c r="A18" s="18" t="s">
        <v>39</v>
      </c>
      <c s="23" t="s">
        <v>16</v>
      </c>
      <c s="23" t="s">
        <v>101</v>
      </c>
      <c s="18" t="s">
        <v>16</v>
      </c>
      <c s="24" t="s">
        <v>102</v>
      </c>
      <c s="25" t="s">
        <v>103</v>
      </c>
      <c s="26">
        <v>395.77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107</v>
      </c>
    </row>
    <row r="20" spans="1:5" ht="12.75">
      <c r="A20" s="30" t="s">
        <v>45</v>
      </c>
      <c r="E20" s="31" t="s">
        <v>495</v>
      </c>
    </row>
    <row r="21" spans="1:5" ht="25.5">
      <c r="A21" t="s">
        <v>46</v>
      </c>
      <c r="E21" s="29" t="s">
        <v>106</v>
      </c>
    </row>
    <row r="22" spans="1:16" ht="12.75">
      <c r="A22" s="18" t="s">
        <v>39</v>
      </c>
      <c s="23" t="s">
        <v>27</v>
      </c>
      <c s="23" t="s">
        <v>101</v>
      </c>
      <c s="18" t="s">
        <v>394</v>
      </c>
      <c s="24" t="s">
        <v>102</v>
      </c>
      <c s="25" t="s">
        <v>103</v>
      </c>
      <c s="26">
        <v>95.342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104</v>
      </c>
    </row>
    <row r="24" spans="1:5" ht="12.75">
      <c r="A24" s="30" t="s">
        <v>45</v>
      </c>
      <c r="E24" s="31" t="s">
        <v>496</v>
      </c>
    </row>
    <row r="25" spans="1:5" ht="25.5">
      <c r="A25" t="s">
        <v>46</v>
      </c>
      <c r="E25" s="29" t="s">
        <v>106</v>
      </c>
    </row>
    <row r="26" spans="1:16" ht="12.75">
      <c r="A26" s="18" t="s">
        <v>39</v>
      </c>
      <c s="23" t="s">
        <v>29</v>
      </c>
      <c s="23" t="s">
        <v>101</v>
      </c>
      <c s="18" t="s">
        <v>396</v>
      </c>
      <c s="24" t="s">
        <v>102</v>
      </c>
      <c s="25" t="s">
        <v>103</v>
      </c>
      <c s="26">
        <v>96.164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397</v>
      </c>
    </row>
    <row r="28" spans="1:5" ht="12.75">
      <c r="A28" s="30" t="s">
        <v>45</v>
      </c>
      <c r="E28" s="31" t="s">
        <v>497</v>
      </c>
    </row>
    <row r="29" spans="1:5" ht="25.5">
      <c r="A29" t="s">
        <v>46</v>
      </c>
      <c r="E29" s="29" t="s">
        <v>106</v>
      </c>
    </row>
    <row r="30" spans="1:18" ht="12.75" customHeight="1">
      <c r="A30" s="5" t="s">
        <v>37</v>
      </c>
      <c s="5"/>
      <c s="35" t="s">
        <v>23</v>
      </c>
      <c s="5"/>
      <c s="21" t="s">
        <v>113</v>
      </c>
      <c s="5"/>
      <c s="5"/>
      <c s="5"/>
      <c s="36">
        <f>0+Q30</f>
      </c>
      <c r="O30">
        <f>0+R30</f>
      </c>
      <c r="Q30">
        <f>0+I31+I35+I39+I43+I47+I51+I55+I59+I63</f>
      </c>
      <c>
        <f>0+O31+O35+O39+O43+O47+O51+O55+O59+O63</f>
      </c>
    </row>
    <row r="31" spans="1:16" ht="12.75">
      <c r="A31" s="18" t="s">
        <v>39</v>
      </c>
      <c s="23" t="s">
        <v>31</v>
      </c>
      <c s="23" t="s">
        <v>409</v>
      </c>
      <c s="18" t="s">
        <v>41</v>
      </c>
      <c s="24" t="s">
        <v>410</v>
      </c>
      <c s="25" t="s">
        <v>116</v>
      </c>
      <c s="26">
        <v>1.423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38.25">
      <c r="A32" s="28" t="s">
        <v>44</v>
      </c>
      <c r="E32" s="29" t="s">
        <v>498</v>
      </c>
    </row>
    <row r="33" spans="1:5" ht="12.75">
      <c r="A33" s="30" t="s">
        <v>45</v>
      </c>
      <c r="E33" s="31" t="s">
        <v>499</v>
      </c>
    </row>
    <row r="34" spans="1:5" ht="63.75">
      <c r="A34" t="s">
        <v>46</v>
      </c>
      <c r="E34" s="29" t="s">
        <v>119</v>
      </c>
    </row>
    <row r="35" spans="1:16" ht="12.75">
      <c r="A35" s="18" t="s">
        <v>39</v>
      </c>
      <c s="23" t="s">
        <v>64</v>
      </c>
      <c s="23" t="s">
        <v>114</v>
      </c>
      <c s="18" t="s">
        <v>41</v>
      </c>
      <c s="24" t="s">
        <v>115</v>
      </c>
      <c s="25" t="s">
        <v>116</v>
      </c>
      <c s="26">
        <v>20.084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413</v>
      </c>
    </row>
    <row r="37" spans="1:5" ht="12.75">
      <c r="A37" s="30" t="s">
        <v>45</v>
      </c>
      <c r="E37" s="31" t="s">
        <v>500</v>
      </c>
    </row>
    <row r="38" spans="1:5" ht="63.75">
      <c r="A38" t="s">
        <v>46</v>
      </c>
      <c r="E38" s="29" t="s">
        <v>119</v>
      </c>
    </row>
    <row r="39" spans="1:16" ht="12.75">
      <c r="A39" s="18" t="s">
        <v>39</v>
      </c>
      <c s="23" t="s">
        <v>68</v>
      </c>
      <c s="23" t="s">
        <v>124</v>
      </c>
      <c s="18" t="s">
        <v>41</v>
      </c>
      <c s="24" t="s">
        <v>125</v>
      </c>
      <c s="25" t="s">
        <v>116</v>
      </c>
      <c s="26">
        <v>50.887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38.25">
      <c r="A40" s="28" t="s">
        <v>44</v>
      </c>
      <c r="E40" s="29" t="s">
        <v>415</v>
      </c>
    </row>
    <row r="41" spans="1:5" ht="38.25">
      <c r="A41" s="30" t="s">
        <v>45</v>
      </c>
      <c r="E41" s="31" t="s">
        <v>501</v>
      </c>
    </row>
    <row r="42" spans="1:5" ht="63.75">
      <c r="A42" t="s">
        <v>46</v>
      </c>
      <c r="E42" s="29" t="s">
        <v>119</v>
      </c>
    </row>
    <row r="43" spans="1:16" ht="25.5">
      <c r="A43" s="18" t="s">
        <v>39</v>
      </c>
      <c s="23" t="s">
        <v>34</v>
      </c>
      <c s="23" t="s">
        <v>128</v>
      </c>
      <c s="18" t="s">
        <v>41</v>
      </c>
      <c s="24" t="s">
        <v>129</v>
      </c>
      <c s="25" t="s">
        <v>116</v>
      </c>
      <c s="26">
        <v>158.308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38.25">
      <c r="A44" s="28" t="s">
        <v>44</v>
      </c>
      <c r="E44" s="29" t="s">
        <v>417</v>
      </c>
    </row>
    <row r="45" spans="1:5" ht="102">
      <c r="A45" s="30" t="s">
        <v>45</v>
      </c>
      <c r="E45" s="31" t="s">
        <v>502</v>
      </c>
    </row>
    <row r="46" spans="1:5" ht="63.75">
      <c r="A46" t="s">
        <v>46</v>
      </c>
      <c r="E46" s="29" t="s">
        <v>119</v>
      </c>
    </row>
    <row r="47" spans="1:16" ht="12.75">
      <c r="A47" s="18" t="s">
        <v>39</v>
      </c>
      <c s="23" t="s">
        <v>36</v>
      </c>
      <c s="23" t="s">
        <v>140</v>
      </c>
      <c s="18" t="s">
        <v>41</v>
      </c>
      <c s="24" t="s">
        <v>141</v>
      </c>
      <c s="25" t="s">
        <v>142</v>
      </c>
      <c s="26">
        <v>303.61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38.25">
      <c r="A48" s="28" t="s">
        <v>44</v>
      </c>
      <c r="E48" s="29" t="s">
        <v>419</v>
      </c>
    </row>
    <row r="49" spans="1:5" ht="89.25">
      <c r="A49" s="30" t="s">
        <v>45</v>
      </c>
      <c r="E49" s="31" t="s">
        <v>503</v>
      </c>
    </row>
    <row r="50" spans="1:5" ht="63.75">
      <c r="A50" t="s">
        <v>46</v>
      </c>
      <c r="E50" s="29" t="s">
        <v>119</v>
      </c>
    </row>
    <row r="51" spans="1:16" ht="12.75">
      <c r="A51" s="18" t="s">
        <v>39</v>
      </c>
      <c s="23" t="s">
        <v>79</v>
      </c>
      <c s="23" t="s">
        <v>399</v>
      </c>
      <c s="18" t="s">
        <v>41</v>
      </c>
      <c s="24" t="s">
        <v>400</v>
      </c>
      <c s="25" t="s">
        <v>116</v>
      </c>
      <c s="26">
        <v>17.656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401</v>
      </c>
    </row>
    <row r="53" spans="1:5" ht="63.75">
      <c r="A53" s="30" t="s">
        <v>45</v>
      </c>
      <c r="E53" s="31" t="s">
        <v>504</v>
      </c>
    </row>
    <row r="54" spans="1:5" ht="38.25">
      <c r="A54" t="s">
        <v>46</v>
      </c>
      <c r="E54" s="29" t="s">
        <v>403</v>
      </c>
    </row>
    <row r="55" spans="1:16" ht="12.75">
      <c r="A55" s="18" t="s">
        <v>39</v>
      </c>
      <c s="23" t="s">
        <v>83</v>
      </c>
      <c s="23" t="s">
        <v>149</v>
      </c>
      <c s="18" t="s">
        <v>23</v>
      </c>
      <c s="24" t="s">
        <v>150</v>
      </c>
      <c s="25" t="s">
        <v>116</v>
      </c>
      <c s="26">
        <v>47.671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505</v>
      </c>
    </row>
    <row r="57" spans="1:5" ht="63.75">
      <c r="A57" s="30" t="s">
        <v>45</v>
      </c>
      <c r="E57" s="31" t="s">
        <v>506</v>
      </c>
    </row>
    <row r="58" spans="1:5" ht="318.75">
      <c r="A58" t="s">
        <v>46</v>
      </c>
      <c r="E58" s="29" t="s">
        <v>153</v>
      </c>
    </row>
    <row r="59" spans="1:16" ht="12.75">
      <c r="A59" s="18" t="s">
        <v>39</v>
      </c>
      <c s="23" t="s">
        <v>89</v>
      </c>
      <c s="23" t="s">
        <v>149</v>
      </c>
      <c s="18" t="s">
        <v>17</v>
      </c>
      <c s="24" t="s">
        <v>150</v>
      </c>
      <c s="25" t="s">
        <v>116</v>
      </c>
      <c s="26">
        <v>48.082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51">
      <c r="A60" s="28" t="s">
        <v>44</v>
      </c>
      <c r="E60" s="29" t="s">
        <v>423</v>
      </c>
    </row>
    <row r="61" spans="1:5" ht="12.75">
      <c r="A61" s="30" t="s">
        <v>45</v>
      </c>
      <c r="E61" s="31" t="s">
        <v>507</v>
      </c>
    </row>
    <row r="62" spans="1:5" ht="318.75">
      <c r="A62" t="s">
        <v>46</v>
      </c>
      <c r="E62" s="29" t="s">
        <v>153</v>
      </c>
    </row>
    <row r="63" spans="1:16" ht="12.75">
      <c r="A63" s="18" t="s">
        <v>39</v>
      </c>
      <c s="23" t="s">
        <v>94</v>
      </c>
      <c s="23" t="s">
        <v>425</v>
      </c>
      <c s="18" t="s">
        <v>41</v>
      </c>
      <c s="24" t="s">
        <v>426</v>
      </c>
      <c s="25" t="s">
        <v>116</v>
      </c>
      <c s="26">
        <v>17.656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427</v>
      </c>
    </row>
    <row r="65" spans="1:5" ht="12.75">
      <c r="A65" s="30" t="s">
        <v>45</v>
      </c>
      <c r="E65" s="31" t="s">
        <v>508</v>
      </c>
    </row>
    <row r="66" spans="1:5" ht="191.25">
      <c r="A66" t="s">
        <v>46</v>
      </c>
      <c r="E66" s="29" t="s">
        <v>429</v>
      </c>
    </row>
    <row r="67" spans="1:18" ht="12.75" customHeight="1">
      <c r="A67" s="5" t="s">
        <v>37</v>
      </c>
      <c s="5"/>
      <c s="35" t="s">
        <v>29</v>
      </c>
      <c s="5"/>
      <c s="21" t="s">
        <v>201</v>
      </c>
      <c s="5"/>
      <c s="5"/>
      <c s="5"/>
      <c s="36">
        <f>0+Q67</f>
      </c>
      <c r="O67">
        <f>0+R67</f>
      </c>
      <c r="Q67">
        <f>0+I68+I72+I76+I80</f>
      </c>
      <c>
        <f>0+O68+O72+O76+O80</f>
      </c>
    </row>
    <row r="68" spans="1:16" ht="12.75">
      <c r="A68" s="18" t="s">
        <v>39</v>
      </c>
      <c s="23" t="s">
        <v>156</v>
      </c>
      <c s="23" t="s">
        <v>321</v>
      </c>
      <c s="18" t="s">
        <v>41</v>
      </c>
      <c s="24" t="s">
        <v>322</v>
      </c>
      <c s="25" t="s">
        <v>174</v>
      </c>
      <c s="26">
        <v>801.38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438</v>
      </c>
    </row>
    <row r="70" spans="1:5" ht="12.75">
      <c r="A70" s="30" t="s">
        <v>45</v>
      </c>
      <c r="E70" s="31" t="s">
        <v>509</v>
      </c>
    </row>
    <row r="71" spans="1:5" ht="51">
      <c r="A71" t="s">
        <v>46</v>
      </c>
      <c r="E71" s="29" t="s">
        <v>207</v>
      </c>
    </row>
    <row r="72" spans="1:16" ht="12.75">
      <c r="A72" s="18" t="s">
        <v>39</v>
      </c>
      <c s="23" t="s">
        <v>162</v>
      </c>
      <c s="23" t="s">
        <v>440</v>
      </c>
      <c s="18" t="s">
        <v>41</v>
      </c>
      <c s="24" t="s">
        <v>441</v>
      </c>
      <c s="25" t="s">
        <v>174</v>
      </c>
      <c s="26">
        <v>48.082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44</v>
      </c>
      <c r="E73" s="29" t="s">
        <v>442</v>
      </c>
    </row>
    <row r="74" spans="1:5" ht="12.75">
      <c r="A74" s="30" t="s">
        <v>45</v>
      </c>
      <c r="E74" s="31" t="s">
        <v>507</v>
      </c>
    </row>
    <row r="75" spans="1:5" ht="51">
      <c r="A75" t="s">
        <v>46</v>
      </c>
      <c r="E75" s="29" t="s">
        <v>207</v>
      </c>
    </row>
    <row r="76" spans="1:16" ht="12.75">
      <c r="A76" s="18" t="s">
        <v>39</v>
      </c>
      <c s="23" t="s">
        <v>165</v>
      </c>
      <c s="23" t="s">
        <v>324</v>
      </c>
      <c s="18" t="s">
        <v>41</v>
      </c>
      <c s="24" t="s">
        <v>325</v>
      </c>
      <c s="25" t="s">
        <v>174</v>
      </c>
      <c s="26">
        <v>692.61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510</v>
      </c>
    </row>
    <row r="78" spans="1:5" ht="51">
      <c r="A78" s="30" t="s">
        <v>45</v>
      </c>
      <c r="E78" s="31" t="s">
        <v>511</v>
      </c>
    </row>
    <row r="79" spans="1:5" ht="153">
      <c r="A79" t="s">
        <v>46</v>
      </c>
      <c r="E79" s="29" t="s">
        <v>239</v>
      </c>
    </row>
    <row r="80" spans="1:16" ht="25.5">
      <c r="A80" s="18" t="s">
        <v>39</v>
      </c>
      <c s="23" t="s">
        <v>171</v>
      </c>
      <c s="23" t="s">
        <v>328</v>
      </c>
      <c s="18" t="s">
        <v>41</v>
      </c>
      <c s="24" t="s">
        <v>329</v>
      </c>
      <c s="25" t="s">
        <v>174</v>
      </c>
      <c s="26">
        <v>108.77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44</v>
      </c>
      <c r="E81" s="29" t="s">
        <v>512</v>
      </c>
    </row>
    <row r="82" spans="1:5" ht="38.25">
      <c r="A82" s="30" t="s">
        <v>45</v>
      </c>
      <c r="E82" s="31" t="s">
        <v>513</v>
      </c>
    </row>
    <row r="83" spans="1:5" ht="153">
      <c r="A83" t="s">
        <v>46</v>
      </c>
      <c r="E83" s="29" t="s">
        <v>239</v>
      </c>
    </row>
    <row r="84" spans="1:18" ht="12.75" customHeight="1">
      <c r="A84" s="5" t="s">
        <v>37</v>
      </c>
      <c s="5"/>
      <c s="35" t="s">
        <v>34</v>
      </c>
      <c s="5"/>
      <c s="21" t="s">
        <v>257</v>
      </c>
      <c s="5"/>
      <c s="5"/>
      <c s="5"/>
      <c s="36">
        <f>0+Q84</f>
      </c>
      <c r="O84">
        <f>0+R84</f>
      </c>
      <c r="Q84">
        <f>0+I85+I89</f>
      </c>
      <c>
        <f>0+O85+O89</f>
      </c>
    </row>
    <row r="85" spans="1:16" ht="12.75">
      <c r="A85" s="18" t="s">
        <v>39</v>
      </c>
      <c s="23" t="s">
        <v>179</v>
      </c>
      <c s="23" t="s">
        <v>483</v>
      </c>
      <c s="18" t="s">
        <v>41</v>
      </c>
      <c s="24" t="s">
        <v>484</v>
      </c>
      <c s="25" t="s">
        <v>142</v>
      </c>
      <c s="26">
        <v>245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485</v>
      </c>
    </row>
    <row r="87" spans="1:5" ht="76.5">
      <c r="A87" s="30" t="s">
        <v>45</v>
      </c>
      <c r="E87" s="31" t="s">
        <v>514</v>
      </c>
    </row>
    <row r="88" spans="1:5" ht="51">
      <c r="A88" t="s">
        <v>46</v>
      </c>
      <c r="E88" s="29" t="s">
        <v>285</v>
      </c>
    </row>
    <row r="89" spans="1:16" ht="12.75">
      <c r="A89" s="18" t="s">
        <v>39</v>
      </c>
      <c s="23" t="s">
        <v>185</v>
      </c>
      <c s="23" t="s">
        <v>361</v>
      </c>
      <c s="18" t="s">
        <v>41</v>
      </c>
      <c s="24" t="s">
        <v>362</v>
      </c>
      <c s="25" t="s">
        <v>142</v>
      </c>
      <c s="26">
        <v>56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515</v>
      </c>
    </row>
    <row r="91" spans="1:5" ht="12.75">
      <c r="A91" s="30" t="s">
        <v>45</v>
      </c>
      <c r="E91" s="31" t="s">
        <v>516</v>
      </c>
    </row>
    <row r="92" spans="1:5" ht="51">
      <c r="A92" t="s">
        <v>46</v>
      </c>
      <c r="E92" s="29" t="s">
        <v>285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0+O9+O30+O63+O80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517</v>
      </c>
      <c s="32">
        <f>0+I9+I30+I63+I80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377</v>
      </c>
      <c s="1"/>
      <c s="10" t="s">
        <v>378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517</v>
      </c>
      <c s="5"/>
      <c s="14" t="s">
        <v>518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101</v>
      </c>
      <c s="18" t="s">
        <v>23</v>
      </c>
      <c s="24" t="s">
        <v>102</v>
      </c>
      <c s="25" t="s">
        <v>103</v>
      </c>
      <c s="26">
        <v>210.194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109</v>
      </c>
    </row>
    <row r="12" spans="1:5" ht="38.25">
      <c r="A12" s="30" t="s">
        <v>45</v>
      </c>
      <c r="E12" s="31" t="s">
        <v>519</v>
      </c>
    </row>
    <row r="13" spans="1:5" ht="25.5">
      <c r="A13" t="s">
        <v>46</v>
      </c>
      <c r="E13" s="29" t="s">
        <v>106</v>
      </c>
    </row>
    <row r="14" spans="1:16" ht="12.75">
      <c r="A14" s="18" t="s">
        <v>39</v>
      </c>
      <c s="23" t="s">
        <v>17</v>
      </c>
      <c s="23" t="s">
        <v>101</v>
      </c>
      <c s="18" t="s">
        <v>17</v>
      </c>
      <c s="24" t="s">
        <v>102</v>
      </c>
      <c s="25" t="s">
        <v>103</v>
      </c>
      <c s="26">
        <v>16.823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111</v>
      </c>
    </row>
    <row r="16" spans="1:5" ht="12.75">
      <c r="A16" s="30" t="s">
        <v>45</v>
      </c>
      <c r="E16" s="31" t="s">
        <v>520</v>
      </c>
    </row>
    <row r="17" spans="1:5" ht="25.5">
      <c r="A17" t="s">
        <v>46</v>
      </c>
      <c r="E17" s="29" t="s">
        <v>106</v>
      </c>
    </row>
    <row r="18" spans="1:16" ht="12.75">
      <c r="A18" s="18" t="s">
        <v>39</v>
      </c>
      <c s="23" t="s">
        <v>16</v>
      </c>
      <c s="23" t="s">
        <v>101</v>
      </c>
      <c s="18" t="s">
        <v>16</v>
      </c>
      <c s="24" t="s">
        <v>102</v>
      </c>
      <c s="25" t="s">
        <v>103</v>
      </c>
      <c s="26">
        <v>465.218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107</v>
      </c>
    </row>
    <row r="20" spans="1:5" ht="12.75">
      <c r="A20" s="30" t="s">
        <v>45</v>
      </c>
      <c r="E20" s="31" t="s">
        <v>521</v>
      </c>
    </row>
    <row r="21" spans="1:5" ht="25.5">
      <c r="A21" t="s">
        <v>46</v>
      </c>
      <c r="E21" s="29" t="s">
        <v>106</v>
      </c>
    </row>
    <row r="22" spans="1:16" ht="12.75">
      <c r="A22" s="18" t="s">
        <v>39</v>
      </c>
      <c s="23" t="s">
        <v>27</v>
      </c>
      <c s="23" t="s">
        <v>101</v>
      </c>
      <c s="18" t="s">
        <v>394</v>
      </c>
      <c s="24" t="s">
        <v>102</v>
      </c>
      <c s="25" t="s">
        <v>103</v>
      </c>
      <c s="26">
        <v>6.67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104</v>
      </c>
    </row>
    <row r="24" spans="1:5" ht="12.75">
      <c r="A24" s="30" t="s">
        <v>45</v>
      </c>
      <c r="E24" s="31" t="s">
        <v>522</v>
      </c>
    </row>
    <row r="25" spans="1:5" ht="25.5">
      <c r="A25" t="s">
        <v>46</v>
      </c>
      <c r="E25" s="29" t="s">
        <v>106</v>
      </c>
    </row>
    <row r="26" spans="1:16" ht="12.75">
      <c r="A26" s="18" t="s">
        <v>39</v>
      </c>
      <c s="23" t="s">
        <v>29</v>
      </c>
      <c s="23" t="s">
        <v>101</v>
      </c>
      <c s="18" t="s">
        <v>396</v>
      </c>
      <c s="24" t="s">
        <v>102</v>
      </c>
      <c s="25" t="s">
        <v>103</v>
      </c>
      <c s="26">
        <v>84.032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397</v>
      </c>
    </row>
    <row r="28" spans="1:5" ht="12.75">
      <c r="A28" s="30" t="s">
        <v>45</v>
      </c>
      <c r="E28" s="31" t="s">
        <v>523</v>
      </c>
    </row>
    <row r="29" spans="1:5" ht="25.5">
      <c r="A29" t="s">
        <v>46</v>
      </c>
      <c r="E29" s="29" t="s">
        <v>106</v>
      </c>
    </row>
    <row r="30" spans="1:18" ht="12.75" customHeight="1">
      <c r="A30" s="5" t="s">
        <v>37</v>
      </c>
      <c s="5"/>
      <c s="35" t="s">
        <v>23</v>
      </c>
      <c s="5"/>
      <c s="21" t="s">
        <v>113</v>
      </c>
      <c s="5"/>
      <c s="5"/>
      <c s="5"/>
      <c s="36">
        <f>0+Q30</f>
      </c>
      <c r="O30">
        <f>0+R30</f>
      </c>
      <c r="Q30">
        <f>0+I31+I35+I39+I43+I47+I51+I55+I59</f>
      </c>
      <c>
        <f>0+O31+O35+O39+O43+O47+O51+O55+O59</f>
      </c>
    </row>
    <row r="31" spans="1:16" ht="12.75">
      <c r="A31" s="18" t="s">
        <v>39</v>
      </c>
      <c s="23" t="s">
        <v>31</v>
      </c>
      <c s="23" t="s">
        <v>409</v>
      </c>
      <c s="18" t="s">
        <v>41</v>
      </c>
      <c s="24" t="s">
        <v>410</v>
      </c>
      <c s="25" t="s">
        <v>116</v>
      </c>
      <c s="26">
        <v>7.647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38.25">
      <c r="A32" s="28" t="s">
        <v>44</v>
      </c>
      <c r="E32" s="29" t="s">
        <v>498</v>
      </c>
    </row>
    <row r="33" spans="1:5" ht="12.75">
      <c r="A33" s="30" t="s">
        <v>45</v>
      </c>
      <c r="E33" s="31" t="s">
        <v>524</v>
      </c>
    </row>
    <row r="34" spans="1:5" ht="63.75">
      <c r="A34" t="s">
        <v>46</v>
      </c>
      <c r="E34" s="29" t="s">
        <v>119</v>
      </c>
    </row>
    <row r="35" spans="1:16" ht="12.75">
      <c r="A35" s="18" t="s">
        <v>39</v>
      </c>
      <c s="23" t="s">
        <v>64</v>
      </c>
      <c s="23" t="s">
        <v>114</v>
      </c>
      <c s="18" t="s">
        <v>41</v>
      </c>
      <c s="24" t="s">
        <v>115</v>
      </c>
      <c s="25" t="s">
        <v>116</v>
      </c>
      <c s="26">
        <v>38.368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413</v>
      </c>
    </row>
    <row r="37" spans="1:5" ht="25.5">
      <c r="A37" s="30" t="s">
        <v>45</v>
      </c>
      <c r="E37" s="31" t="s">
        <v>525</v>
      </c>
    </row>
    <row r="38" spans="1:5" ht="63.75">
      <c r="A38" t="s">
        <v>46</v>
      </c>
      <c r="E38" s="29" t="s">
        <v>119</v>
      </c>
    </row>
    <row r="39" spans="1:16" ht="12.75">
      <c r="A39" s="18" t="s">
        <v>39</v>
      </c>
      <c s="23" t="s">
        <v>68</v>
      </c>
      <c s="23" t="s">
        <v>124</v>
      </c>
      <c s="18" t="s">
        <v>41</v>
      </c>
      <c s="24" t="s">
        <v>125</v>
      </c>
      <c s="25" t="s">
        <v>116</v>
      </c>
      <c s="26">
        <v>49.195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38.25">
      <c r="A40" s="28" t="s">
        <v>44</v>
      </c>
      <c r="E40" s="29" t="s">
        <v>415</v>
      </c>
    </row>
    <row r="41" spans="1:5" ht="63.75">
      <c r="A41" s="30" t="s">
        <v>45</v>
      </c>
      <c r="E41" s="31" t="s">
        <v>526</v>
      </c>
    </row>
    <row r="42" spans="1:5" ht="63.75">
      <c r="A42" t="s">
        <v>46</v>
      </c>
      <c r="E42" s="29" t="s">
        <v>119</v>
      </c>
    </row>
    <row r="43" spans="1:16" ht="25.5">
      <c r="A43" s="18" t="s">
        <v>39</v>
      </c>
      <c s="23" t="s">
        <v>34</v>
      </c>
      <c s="23" t="s">
        <v>128</v>
      </c>
      <c s="18" t="s">
        <v>41</v>
      </c>
      <c s="24" t="s">
        <v>129</v>
      </c>
      <c s="25" t="s">
        <v>116</v>
      </c>
      <c s="26">
        <v>186.087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38.25">
      <c r="A44" s="28" t="s">
        <v>44</v>
      </c>
      <c r="E44" s="29" t="s">
        <v>417</v>
      </c>
    </row>
    <row r="45" spans="1:5" ht="140.25">
      <c r="A45" s="30" t="s">
        <v>45</v>
      </c>
      <c r="E45" s="31" t="s">
        <v>527</v>
      </c>
    </row>
    <row r="46" spans="1:5" ht="63.75">
      <c r="A46" t="s">
        <v>46</v>
      </c>
      <c r="E46" s="29" t="s">
        <v>119</v>
      </c>
    </row>
    <row r="47" spans="1:16" ht="12.75">
      <c r="A47" s="18" t="s">
        <v>39</v>
      </c>
      <c s="23" t="s">
        <v>36</v>
      </c>
      <c s="23" t="s">
        <v>399</v>
      </c>
      <c s="18" t="s">
        <v>41</v>
      </c>
      <c s="24" t="s">
        <v>400</v>
      </c>
      <c s="25" t="s">
        <v>116</v>
      </c>
      <c s="26">
        <v>1.235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401</v>
      </c>
    </row>
    <row r="49" spans="1:5" ht="25.5">
      <c r="A49" s="30" t="s">
        <v>45</v>
      </c>
      <c r="E49" s="31" t="s">
        <v>528</v>
      </c>
    </row>
    <row r="50" spans="1:5" ht="38.25">
      <c r="A50" t="s">
        <v>46</v>
      </c>
      <c r="E50" s="29" t="s">
        <v>403</v>
      </c>
    </row>
    <row r="51" spans="1:16" ht="12.75">
      <c r="A51" s="18" t="s">
        <v>39</v>
      </c>
      <c s="23" t="s">
        <v>79</v>
      </c>
      <c s="23" t="s">
        <v>149</v>
      </c>
      <c s="18" t="s">
        <v>23</v>
      </c>
      <c s="24" t="s">
        <v>150</v>
      </c>
      <c s="25" t="s">
        <v>116</v>
      </c>
      <c s="26">
        <v>3.335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505</v>
      </c>
    </row>
    <row r="53" spans="1:5" ht="25.5">
      <c r="A53" s="30" t="s">
        <v>45</v>
      </c>
      <c r="E53" s="31" t="s">
        <v>529</v>
      </c>
    </row>
    <row r="54" spans="1:5" ht="318.75">
      <c r="A54" t="s">
        <v>46</v>
      </c>
      <c r="E54" s="29" t="s">
        <v>153</v>
      </c>
    </row>
    <row r="55" spans="1:16" ht="12.75">
      <c r="A55" s="18" t="s">
        <v>39</v>
      </c>
      <c s="23" t="s">
        <v>83</v>
      </c>
      <c s="23" t="s">
        <v>149</v>
      </c>
      <c s="18" t="s">
        <v>17</v>
      </c>
      <c s="24" t="s">
        <v>150</v>
      </c>
      <c s="25" t="s">
        <v>116</v>
      </c>
      <c s="26">
        <v>42.016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51">
      <c r="A56" s="28" t="s">
        <v>44</v>
      </c>
      <c r="E56" s="29" t="s">
        <v>423</v>
      </c>
    </row>
    <row r="57" spans="1:5" ht="12.75">
      <c r="A57" s="30" t="s">
        <v>45</v>
      </c>
      <c r="E57" s="31" t="s">
        <v>530</v>
      </c>
    </row>
    <row r="58" spans="1:5" ht="318.75">
      <c r="A58" t="s">
        <v>46</v>
      </c>
      <c r="E58" s="29" t="s">
        <v>153</v>
      </c>
    </row>
    <row r="59" spans="1:16" ht="12.75">
      <c r="A59" s="18" t="s">
        <v>39</v>
      </c>
      <c s="23" t="s">
        <v>89</v>
      </c>
      <c s="23" t="s">
        <v>425</v>
      </c>
      <c s="18" t="s">
        <v>41</v>
      </c>
      <c s="24" t="s">
        <v>426</v>
      </c>
      <c s="25" t="s">
        <v>116</v>
      </c>
      <c s="26">
        <v>1.235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427</v>
      </c>
    </row>
    <row r="61" spans="1:5" ht="12.75">
      <c r="A61" s="30" t="s">
        <v>45</v>
      </c>
      <c r="E61" s="31" t="s">
        <v>531</v>
      </c>
    </row>
    <row r="62" spans="1:5" ht="191.25">
      <c r="A62" t="s">
        <v>46</v>
      </c>
      <c r="E62" s="29" t="s">
        <v>429</v>
      </c>
    </row>
    <row r="63" spans="1:18" ht="12.75" customHeight="1">
      <c r="A63" s="5" t="s">
        <v>37</v>
      </c>
      <c s="5"/>
      <c s="35" t="s">
        <v>29</v>
      </c>
      <c s="5"/>
      <c s="21" t="s">
        <v>201</v>
      </c>
      <c s="5"/>
      <c s="5"/>
      <c s="5"/>
      <c s="36">
        <f>0+Q63</f>
      </c>
      <c r="O63">
        <f>0+R63</f>
      </c>
      <c r="Q63">
        <f>0+I64+I68+I72+I76</f>
      </c>
      <c>
        <f>0+O64+O68+O72+O76</f>
      </c>
    </row>
    <row r="64" spans="1:16" ht="12.75">
      <c r="A64" s="18" t="s">
        <v>39</v>
      </c>
      <c s="23" t="s">
        <v>94</v>
      </c>
      <c s="23" t="s">
        <v>321</v>
      </c>
      <c s="18" t="s">
        <v>41</v>
      </c>
      <c s="24" t="s">
        <v>322</v>
      </c>
      <c s="25" t="s">
        <v>174</v>
      </c>
      <c s="26">
        <v>700.27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532</v>
      </c>
    </row>
    <row r="66" spans="1:5" ht="12.75">
      <c r="A66" s="30" t="s">
        <v>45</v>
      </c>
      <c r="E66" s="31" t="s">
        <v>533</v>
      </c>
    </row>
    <row r="67" spans="1:5" ht="51">
      <c r="A67" t="s">
        <v>46</v>
      </c>
      <c r="E67" s="29" t="s">
        <v>207</v>
      </c>
    </row>
    <row r="68" spans="1:16" ht="12.75">
      <c r="A68" s="18" t="s">
        <v>39</v>
      </c>
      <c s="23" t="s">
        <v>156</v>
      </c>
      <c s="23" t="s">
        <v>440</v>
      </c>
      <c s="18" t="s">
        <v>41</v>
      </c>
      <c s="24" t="s">
        <v>441</v>
      </c>
      <c s="25" t="s">
        <v>174</v>
      </c>
      <c s="26">
        <v>42.016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44</v>
      </c>
      <c r="E69" s="29" t="s">
        <v>534</v>
      </c>
    </row>
    <row r="70" spans="1:5" ht="12.75">
      <c r="A70" s="30" t="s">
        <v>45</v>
      </c>
      <c r="E70" s="31" t="s">
        <v>530</v>
      </c>
    </row>
    <row r="71" spans="1:5" ht="51">
      <c r="A71" t="s">
        <v>46</v>
      </c>
      <c r="E71" s="29" t="s">
        <v>207</v>
      </c>
    </row>
    <row r="72" spans="1:16" ht="12.75">
      <c r="A72" s="18" t="s">
        <v>39</v>
      </c>
      <c s="23" t="s">
        <v>162</v>
      </c>
      <c s="23" t="s">
        <v>324</v>
      </c>
      <c s="18" t="s">
        <v>41</v>
      </c>
      <c s="24" t="s">
        <v>325</v>
      </c>
      <c s="25" t="s">
        <v>174</v>
      </c>
      <c s="26">
        <v>661.03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510</v>
      </c>
    </row>
    <row r="74" spans="1:5" ht="102">
      <c r="A74" s="30" t="s">
        <v>45</v>
      </c>
      <c r="E74" s="31" t="s">
        <v>535</v>
      </c>
    </row>
    <row r="75" spans="1:5" ht="153">
      <c r="A75" t="s">
        <v>46</v>
      </c>
      <c r="E75" s="29" t="s">
        <v>239</v>
      </c>
    </row>
    <row r="76" spans="1:16" ht="25.5">
      <c r="A76" s="18" t="s">
        <v>39</v>
      </c>
      <c s="23" t="s">
        <v>165</v>
      </c>
      <c s="23" t="s">
        <v>328</v>
      </c>
      <c s="18" t="s">
        <v>41</v>
      </c>
      <c s="24" t="s">
        <v>329</v>
      </c>
      <c s="25" t="s">
        <v>174</v>
      </c>
      <c s="26">
        <v>39.24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25.5">
      <c r="A77" s="28" t="s">
        <v>44</v>
      </c>
      <c r="E77" s="29" t="s">
        <v>512</v>
      </c>
    </row>
    <row r="78" spans="1:5" ht="12.75">
      <c r="A78" s="30" t="s">
        <v>45</v>
      </c>
      <c r="E78" s="31" t="s">
        <v>536</v>
      </c>
    </row>
    <row r="79" spans="1:5" ht="153">
      <c r="A79" t="s">
        <v>46</v>
      </c>
      <c r="E79" s="29" t="s">
        <v>239</v>
      </c>
    </row>
    <row r="80" spans="1:18" ht="12.75" customHeight="1">
      <c r="A80" s="5" t="s">
        <v>37</v>
      </c>
      <c s="5"/>
      <c s="35" t="s">
        <v>34</v>
      </c>
      <c s="5"/>
      <c s="21" t="s">
        <v>257</v>
      </c>
      <c s="5"/>
      <c s="5"/>
      <c s="5"/>
      <c s="36">
        <f>0+Q80</f>
      </c>
      <c r="O80">
        <f>0+R80</f>
      </c>
      <c r="Q80">
        <f>0+I81</f>
      </c>
      <c>
        <f>0+O81</f>
      </c>
    </row>
    <row r="81" spans="1:16" ht="12.75">
      <c r="A81" s="18" t="s">
        <v>39</v>
      </c>
      <c s="23" t="s">
        <v>171</v>
      </c>
      <c s="23" t="s">
        <v>537</v>
      </c>
      <c s="18" t="s">
        <v>41</v>
      </c>
      <c s="24" t="s">
        <v>538</v>
      </c>
      <c s="25" t="s">
        <v>142</v>
      </c>
      <c s="26">
        <v>14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539</v>
      </c>
    </row>
    <row r="83" spans="1:5" ht="12.75">
      <c r="A83" s="30" t="s">
        <v>45</v>
      </c>
      <c r="E83" s="31" t="s">
        <v>540</v>
      </c>
    </row>
    <row r="84" spans="1:5" ht="76.5">
      <c r="A84" t="s">
        <v>46</v>
      </c>
      <c r="E84" s="29" t="s">
        <v>541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542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377</v>
      </c>
      <c s="1"/>
      <c s="10" t="s">
        <v>378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542</v>
      </c>
      <c s="5"/>
      <c s="14" t="s">
        <v>543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544</v>
      </c>
      <c s="18" t="s">
        <v>41</v>
      </c>
      <c s="24" t="s">
        <v>543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545</v>
      </c>
    </row>
    <row r="12" spans="1:5" ht="12.75">
      <c r="A12" s="30" t="s">
        <v>45</v>
      </c>
      <c r="E12" s="31" t="s">
        <v>41</v>
      </c>
    </row>
    <row r="13" spans="1:5" ht="12.75">
      <c r="A13" t="s">
        <v>46</v>
      </c>
      <c r="E13" s="29" t="s">
        <v>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546</v>
      </c>
      <c s="1"/>
      <c s="10" t="s">
        <v>547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23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548</v>
      </c>
    </row>
    <row r="12" spans="1:5" ht="12.75">
      <c r="A12" s="30" t="s">
        <v>45</v>
      </c>
      <c r="E12" s="31" t="s">
        <v>379</v>
      </c>
    </row>
    <row r="13" spans="1:5" ht="12.75">
      <c r="A13" t="s">
        <v>46</v>
      </c>
      <c r="E13" s="29" t="s">
        <v>53</v>
      </c>
    </row>
    <row r="14" spans="1:16" ht="12.75">
      <c r="A14" s="18" t="s">
        <v>39</v>
      </c>
      <c s="23" t="s">
        <v>17</v>
      </c>
      <c s="23" t="s">
        <v>55</v>
      </c>
      <c s="18" t="s">
        <v>41</v>
      </c>
      <c s="24" t="s">
        <v>56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62</v>
      </c>
    </row>
    <row r="16" spans="1:5" ht="12.75">
      <c r="A16" s="30" t="s">
        <v>45</v>
      </c>
      <c r="E16" s="31" t="s">
        <v>379</v>
      </c>
    </row>
    <row r="17" spans="1:5" ht="38.25">
      <c r="A17" t="s">
        <v>46</v>
      </c>
      <c r="E17" s="29" t="s">
        <v>58</v>
      </c>
    </row>
    <row r="18" spans="1:16" ht="12.75">
      <c r="A18" s="18" t="s">
        <v>39</v>
      </c>
      <c s="23" t="s">
        <v>16</v>
      </c>
      <c s="23" t="s">
        <v>59</v>
      </c>
      <c s="18" t="s">
        <v>41</v>
      </c>
      <c s="24" t="s">
        <v>60</v>
      </c>
      <c s="25" t="s">
        <v>61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549</v>
      </c>
    </row>
    <row r="20" spans="1:5" ht="12.75">
      <c r="A20" s="30" t="s">
        <v>45</v>
      </c>
      <c r="E20" s="31" t="s">
        <v>379</v>
      </c>
    </row>
    <row r="21" spans="1:5" ht="12.75">
      <c r="A21" t="s">
        <v>46</v>
      </c>
      <c r="E21" s="29" t="s">
        <v>63</v>
      </c>
    </row>
    <row r="22" spans="1:16" ht="12.75">
      <c r="A22" s="18" t="s">
        <v>39</v>
      </c>
      <c s="23" t="s">
        <v>27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550</v>
      </c>
    </row>
    <row r="24" spans="1:5" ht="12.75">
      <c r="A24" s="30" t="s">
        <v>45</v>
      </c>
      <c r="E24" s="31" t="s">
        <v>379</v>
      </c>
    </row>
    <row r="25" spans="1:5" ht="12.75">
      <c r="A25" t="s">
        <v>46</v>
      </c>
      <c r="E25" s="29" t="s">
        <v>63</v>
      </c>
    </row>
    <row r="26" spans="1:16" ht="12.75">
      <c r="A26" s="18" t="s">
        <v>39</v>
      </c>
      <c s="23" t="s">
        <v>29</v>
      </c>
      <c s="23" t="s">
        <v>72</v>
      </c>
      <c s="18" t="s">
        <v>41</v>
      </c>
      <c s="24" t="s">
        <v>73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551</v>
      </c>
    </row>
    <row r="28" spans="1:5" ht="12.75">
      <c r="A28" s="30" t="s">
        <v>45</v>
      </c>
      <c r="E28" s="31" t="s">
        <v>379</v>
      </c>
    </row>
    <row r="29" spans="1:5" ht="63.75">
      <c r="A29" t="s">
        <v>46</v>
      </c>
      <c r="E29" s="29" t="s">
        <v>75</v>
      </c>
    </row>
    <row r="30" spans="1:16" ht="12.75">
      <c r="A30" s="18" t="s">
        <v>39</v>
      </c>
      <c s="23" t="s">
        <v>31</v>
      </c>
      <c s="23" t="s">
        <v>90</v>
      </c>
      <c s="18" t="s">
        <v>41</v>
      </c>
      <c s="24" t="s">
        <v>91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92</v>
      </c>
    </row>
    <row r="32" spans="1:5" ht="12.75">
      <c r="A32" s="30" t="s">
        <v>45</v>
      </c>
      <c r="E32" s="31" t="s">
        <v>379</v>
      </c>
    </row>
    <row r="33" spans="1:5" ht="25.5">
      <c r="A33" t="s">
        <v>46</v>
      </c>
      <c r="E33" s="29" t="s">
        <v>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0+O9+O14+O35+O44+O73+O78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552</v>
      </c>
      <c s="32">
        <f>0+I9+I14+I35+I44+I73+I78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546</v>
      </c>
      <c s="1"/>
      <c s="10" t="s">
        <v>547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552</v>
      </c>
      <c s="5"/>
      <c s="14" t="s">
        <v>553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101</v>
      </c>
      <c s="18" t="s">
        <v>41</v>
      </c>
      <c s="24" t="s">
        <v>102</v>
      </c>
      <c s="25" t="s">
        <v>103</v>
      </c>
      <c s="26">
        <v>7.12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554</v>
      </c>
    </row>
    <row r="12" spans="1:5" ht="12.75">
      <c r="A12" s="30" t="s">
        <v>45</v>
      </c>
      <c r="E12" s="31" t="s">
        <v>555</v>
      </c>
    </row>
    <row r="13" spans="1:5" ht="25.5">
      <c r="A13" t="s">
        <v>46</v>
      </c>
      <c r="E13" s="29" t="s">
        <v>106</v>
      </c>
    </row>
    <row r="14" spans="1:18" ht="12.75" customHeight="1">
      <c r="A14" s="5" t="s">
        <v>37</v>
      </c>
      <c s="5"/>
      <c s="35" t="s">
        <v>23</v>
      </c>
      <c s="5"/>
      <c s="21" t="s">
        <v>113</v>
      </c>
      <c s="5"/>
      <c s="5"/>
      <c s="5"/>
      <c s="36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39</v>
      </c>
      <c s="23" t="s">
        <v>17</v>
      </c>
      <c s="23" t="s">
        <v>556</v>
      </c>
      <c s="18" t="s">
        <v>41</v>
      </c>
      <c s="24" t="s">
        <v>557</v>
      </c>
      <c s="25" t="s">
        <v>174</v>
      </c>
      <c s="26">
        <v>14.37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25.5">
      <c r="A16" s="28" t="s">
        <v>44</v>
      </c>
      <c r="E16" s="29" t="s">
        <v>558</v>
      </c>
    </row>
    <row r="17" spans="1:5" ht="12.75">
      <c r="A17" s="30" t="s">
        <v>45</v>
      </c>
      <c r="E17" s="31" t="s">
        <v>559</v>
      </c>
    </row>
    <row r="18" spans="1:5" ht="63.75">
      <c r="A18" t="s">
        <v>46</v>
      </c>
      <c r="E18" s="29" t="s">
        <v>560</v>
      </c>
    </row>
    <row r="19" spans="1:16" ht="12.75">
      <c r="A19" s="18" t="s">
        <v>39</v>
      </c>
      <c s="23" t="s">
        <v>16</v>
      </c>
      <c s="23" t="s">
        <v>140</v>
      </c>
      <c s="18" t="s">
        <v>41</v>
      </c>
      <c s="24" t="s">
        <v>141</v>
      </c>
      <c s="25" t="s">
        <v>142</v>
      </c>
      <c s="26">
        <v>20.5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561</v>
      </c>
    </row>
    <row r="21" spans="1:5" ht="12.75">
      <c r="A21" s="30" t="s">
        <v>45</v>
      </c>
      <c r="E21" s="31" t="s">
        <v>562</v>
      </c>
    </row>
    <row r="22" spans="1:5" ht="63.75">
      <c r="A22" t="s">
        <v>46</v>
      </c>
      <c r="E22" s="29" t="s">
        <v>119</v>
      </c>
    </row>
    <row r="23" spans="1:16" ht="12.75">
      <c r="A23" s="18" t="s">
        <v>39</v>
      </c>
      <c s="23" t="s">
        <v>27</v>
      </c>
      <c s="23" t="s">
        <v>145</v>
      </c>
      <c s="18" t="s">
        <v>41</v>
      </c>
      <c s="24" t="s">
        <v>146</v>
      </c>
      <c s="25" t="s">
        <v>116</v>
      </c>
      <c s="26">
        <v>26.7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563</v>
      </c>
    </row>
    <row r="25" spans="1:5" ht="25.5">
      <c r="A25" s="30" t="s">
        <v>45</v>
      </c>
      <c r="E25" s="31" t="s">
        <v>564</v>
      </c>
    </row>
    <row r="26" spans="1:5" ht="63.75">
      <c r="A26" t="s">
        <v>46</v>
      </c>
      <c r="E26" s="29" t="s">
        <v>119</v>
      </c>
    </row>
    <row r="27" spans="1:16" ht="12.75">
      <c r="A27" s="18" t="s">
        <v>39</v>
      </c>
      <c s="23" t="s">
        <v>29</v>
      </c>
      <c s="23" t="s">
        <v>565</v>
      </c>
      <c s="18" t="s">
        <v>41</v>
      </c>
      <c s="24" t="s">
        <v>566</v>
      </c>
      <c s="25" t="s">
        <v>116</v>
      </c>
      <c s="26">
        <v>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567</v>
      </c>
    </row>
    <row r="29" spans="1:5" ht="12.75">
      <c r="A29" s="30" t="s">
        <v>45</v>
      </c>
      <c r="E29" s="31" t="s">
        <v>477</v>
      </c>
    </row>
    <row r="30" spans="1:5" ht="242.25">
      <c r="A30" t="s">
        <v>46</v>
      </c>
      <c r="E30" s="29" t="s">
        <v>568</v>
      </c>
    </row>
    <row r="31" spans="1:16" ht="12.75">
      <c r="A31" s="18" t="s">
        <v>39</v>
      </c>
      <c s="23" t="s">
        <v>31</v>
      </c>
      <c s="23" t="s">
        <v>172</v>
      </c>
      <c s="18" t="s">
        <v>41</v>
      </c>
      <c s="24" t="s">
        <v>173</v>
      </c>
      <c s="25" t="s">
        <v>174</v>
      </c>
      <c s="26">
        <v>10.5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569</v>
      </c>
    </row>
    <row r="33" spans="1:5" ht="12.75">
      <c r="A33" s="30" t="s">
        <v>45</v>
      </c>
      <c r="E33" s="31" t="s">
        <v>570</v>
      </c>
    </row>
    <row r="34" spans="1:5" ht="25.5">
      <c r="A34" t="s">
        <v>46</v>
      </c>
      <c r="E34" s="29" t="s">
        <v>177</v>
      </c>
    </row>
    <row r="35" spans="1:18" ht="12.75" customHeight="1">
      <c r="A35" s="5" t="s">
        <v>37</v>
      </c>
      <c s="5"/>
      <c s="35" t="s">
        <v>17</v>
      </c>
      <c s="5"/>
      <c s="21" t="s">
        <v>178</v>
      </c>
      <c s="5"/>
      <c s="5"/>
      <c s="5"/>
      <c s="36">
        <f>0+Q35</f>
      </c>
      <c r="O35">
        <f>0+R35</f>
      </c>
      <c r="Q35">
        <f>0+I36+I40</f>
      </c>
      <c>
        <f>0+O36+O40</f>
      </c>
    </row>
    <row r="36" spans="1:16" ht="12.75">
      <c r="A36" s="18" t="s">
        <v>39</v>
      </c>
      <c s="23" t="s">
        <v>64</v>
      </c>
      <c s="23" t="s">
        <v>571</v>
      </c>
      <c s="18" t="s">
        <v>572</v>
      </c>
      <c s="24" t="s">
        <v>573</v>
      </c>
      <c s="25" t="s">
        <v>174</v>
      </c>
      <c s="26">
        <v>100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38.25">
      <c r="A37" s="28" t="s">
        <v>44</v>
      </c>
      <c r="E37" s="29" t="s">
        <v>574</v>
      </c>
    </row>
    <row r="38" spans="1:5" ht="12.75">
      <c r="A38" s="30" t="s">
        <v>45</v>
      </c>
      <c r="E38" s="31" t="s">
        <v>575</v>
      </c>
    </row>
    <row r="39" spans="1:5" ht="51">
      <c r="A39" t="s">
        <v>46</v>
      </c>
      <c r="E39" s="29" t="s">
        <v>576</v>
      </c>
    </row>
    <row r="40" spans="1:16" ht="12.75">
      <c r="A40" s="18" t="s">
        <v>39</v>
      </c>
      <c s="23" t="s">
        <v>68</v>
      </c>
      <c s="23" t="s">
        <v>180</v>
      </c>
      <c s="18" t="s">
        <v>41</v>
      </c>
      <c s="24" t="s">
        <v>181</v>
      </c>
      <c s="25" t="s">
        <v>116</v>
      </c>
      <c s="26">
        <v>22.8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577</v>
      </c>
    </row>
    <row r="42" spans="1:5" ht="25.5">
      <c r="A42" s="30" t="s">
        <v>45</v>
      </c>
      <c r="E42" s="31" t="s">
        <v>578</v>
      </c>
    </row>
    <row r="43" spans="1:5" ht="38.25">
      <c r="A43" t="s">
        <v>46</v>
      </c>
      <c r="E43" s="29" t="s">
        <v>184</v>
      </c>
    </row>
    <row r="44" spans="1:18" ht="12.75" customHeight="1">
      <c r="A44" s="5" t="s">
        <v>37</v>
      </c>
      <c s="5"/>
      <c s="35" t="s">
        <v>29</v>
      </c>
      <c s="5"/>
      <c s="21" t="s">
        <v>201</v>
      </c>
      <c s="5"/>
      <c s="5"/>
      <c s="5"/>
      <c s="36">
        <f>0+Q44</f>
      </c>
      <c r="O44">
        <f>0+R44</f>
      </c>
      <c r="Q44">
        <f>0+I45+I49+I53+I57+I61+I65+I69</f>
      </c>
      <c>
        <f>0+O45+O49+O53+O57+O61+O65+O69</f>
      </c>
    </row>
    <row r="45" spans="1:16" ht="12.75">
      <c r="A45" s="18" t="s">
        <v>39</v>
      </c>
      <c s="23" t="s">
        <v>34</v>
      </c>
      <c s="23" t="s">
        <v>579</v>
      </c>
      <c s="18" t="s">
        <v>41</v>
      </c>
      <c s="24" t="s">
        <v>580</v>
      </c>
      <c s="25" t="s">
        <v>116</v>
      </c>
      <c s="26">
        <v>0.108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581</v>
      </c>
    </row>
    <row r="47" spans="1:5" ht="12.75">
      <c r="A47" s="30" t="s">
        <v>45</v>
      </c>
      <c r="E47" s="31" t="s">
        <v>582</v>
      </c>
    </row>
    <row r="48" spans="1:5" ht="127.5">
      <c r="A48" t="s">
        <v>46</v>
      </c>
      <c r="E48" s="29" t="s">
        <v>583</v>
      </c>
    </row>
    <row r="49" spans="1:16" ht="12.75">
      <c r="A49" s="18" t="s">
        <v>39</v>
      </c>
      <c s="23" t="s">
        <v>36</v>
      </c>
      <c s="23" t="s">
        <v>584</v>
      </c>
      <c s="18" t="s">
        <v>41</v>
      </c>
      <c s="24" t="s">
        <v>585</v>
      </c>
      <c s="25" t="s">
        <v>116</v>
      </c>
      <c s="26">
        <v>24.51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586</v>
      </c>
    </row>
    <row r="51" spans="1:5" ht="12.75">
      <c r="A51" s="30" t="s">
        <v>45</v>
      </c>
      <c r="E51" s="31" t="s">
        <v>587</v>
      </c>
    </row>
    <row r="52" spans="1:5" ht="51">
      <c r="A52" t="s">
        <v>46</v>
      </c>
      <c r="E52" s="29" t="s">
        <v>207</v>
      </c>
    </row>
    <row r="53" spans="1:16" ht="12.75">
      <c r="A53" s="18" t="s">
        <v>39</v>
      </c>
      <c s="23" t="s">
        <v>79</v>
      </c>
      <c s="23" t="s">
        <v>212</v>
      </c>
      <c s="18" t="s">
        <v>41</v>
      </c>
      <c s="24" t="s">
        <v>213</v>
      </c>
      <c s="25" t="s">
        <v>174</v>
      </c>
      <c s="26">
        <v>81.7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588</v>
      </c>
    </row>
    <row r="55" spans="1:5" ht="12.75">
      <c r="A55" s="30" t="s">
        <v>45</v>
      </c>
      <c r="E55" s="31" t="s">
        <v>589</v>
      </c>
    </row>
    <row r="56" spans="1:5" ht="51">
      <c r="A56" t="s">
        <v>46</v>
      </c>
      <c r="E56" s="29" t="s">
        <v>216</v>
      </c>
    </row>
    <row r="57" spans="1:16" ht="12.75">
      <c r="A57" s="18" t="s">
        <v>39</v>
      </c>
      <c s="23" t="s">
        <v>83</v>
      </c>
      <c s="23" t="s">
        <v>590</v>
      </c>
      <c s="18" t="s">
        <v>41</v>
      </c>
      <c s="24" t="s">
        <v>591</v>
      </c>
      <c s="25" t="s">
        <v>174</v>
      </c>
      <c s="26">
        <v>81.7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592</v>
      </c>
    </row>
    <row r="59" spans="1:5" ht="12.75">
      <c r="A59" s="30" t="s">
        <v>45</v>
      </c>
      <c r="E59" s="31" t="s">
        <v>589</v>
      </c>
    </row>
    <row r="60" spans="1:5" ht="51">
      <c r="A60" t="s">
        <v>46</v>
      </c>
      <c r="E60" s="29" t="s">
        <v>216</v>
      </c>
    </row>
    <row r="61" spans="1:16" ht="12.75">
      <c r="A61" s="18" t="s">
        <v>39</v>
      </c>
      <c s="23" t="s">
        <v>89</v>
      </c>
      <c s="23" t="s">
        <v>223</v>
      </c>
      <c s="18" t="s">
        <v>41</v>
      </c>
      <c s="24" t="s">
        <v>224</v>
      </c>
      <c s="25" t="s">
        <v>174</v>
      </c>
      <c s="26">
        <v>81.7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593</v>
      </c>
    </row>
    <row r="63" spans="1:5" ht="12.75">
      <c r="A63" s="30" t="s">
        <v>45</v>
      </c>
      <c r="E63" s="31" t="s">
        <v>589</v>
      </c>
    </row>
    <row r="64" spans="1:5" ht="140.25">
      <c r="A64" t="s">
        <v>46</v>
      </c>
      <c r="E64" s="29" t="s">
        <v>226</v>
      </c>
    </row>
    <row r="65" spans="1:16" ht="12.75">
      <c r="A65" s="18" t="s">
        <v>39</v>
      </c>
      <c s="23" t="s">
        <v>94</v>
      </c>
      <c s="23" t="s">
        <v>231</v>
      </c>
      <c s="18" t="s">
        <v>41</v>
      </c>
      <c s="24" t="s">
        <v>232</v>
      </c>
      <c s="25" t="s">
        <v>174</v>
      </c>
      <c s="26">
        <v>81.7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594</v>
      </c>
    </row>
    <row r="67" spans="1:5" ht="12.75">
      <c r="A67" s="30" t="s">
        <v>45</v>
      </c>
      <c r="E67" s="31" t="s">
        <v>589</v>
      </c>
    </row>
    <row r="68" spans="1:5" ht="140.25">
      <c r="A68" t="s">
        <v>46</v>
      </c>
      <c r="E68" s="29" t="s">
        <v>226</v>
      </c>
    </row>
    <row r="69" spans="1:16" ht="25.5">
      <c r="A69" s="18" t="s">
        <v>39</v>
      </c>
      <c s="23" t="s">
        <v>156</v>
      </c>
      <c s="23" t="s">
        <v>246</v>
      </c>
      <c s="18" t="s">
        <v>41</v>
      </c>
      <c s="24" t="s">
        <v>247</v>
      </c>
      <c s="25" t="s">
        <v>174</v>
      </c>
      <c s="26">
        <v>3.6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595</v>
      </c>
    </row>
    <row r="71" spans="1:5" ht="12.75">
      <c r="A71" s="30" t="s">
        <v>45</v>
      </c>
      <c r="E71" s="31" t="s">
        <v>596</v>
      </c>
    </row>
    <row r="72" spans="1:5" ht="153">
      <c r="A72" t="s">
        <v>46</v>
      </c>
      <c r="E72" s="29" t="s">
        <v>239</v>
      </c>
    </row>
    <row r="73" spans="1:18" ht="12.75" customHeight="1">
      <c r="A73" s="5" t="s">
        <v>37</v>
      </c>
      <c s="5"/>
      <c s="35" t="s">
        <v>68</v>
      </c>
      <c s="5"/>
      <c s="21" t="s">
        <v>250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8" t="s">
        <v>39</v>
      </c>
      <c s="23" t="s">
        <v>162</v>
      </c>
      <c s="23" t="s">
        <v>597</v>
      </c>
      <c s="18" t="s">
        <v>41</v>
      </c>
      <c s="24" t="s">
        <v>598</v>
      </c>
      <c s="25" t="s">
        <v>86</v>
      </c>
      <c s="26">
        <v>1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599</v>
      </c>
    </row>
    <row r="76" spans="1:5" ht="12.75">
      <c r="A76" s="30" t="s">
        <v>45</v>
      </c>
      <c r="E76" s="31" t="s">
        <v>379</v>
      </c>
    </row>
    <row r="77" spans="1:5" ht="242.25">
      <c r="A77" t="s">
        <v>46</v>
      </c>
      <c r="E77" s="29" t="s">
        <v>600</v>
      </c>
    </row>
    <row r="78" spans="1:18" ht="12.75" customHeight="1">
      <c r="A78" s="5" t="s">
        <v>37</v>
      </c>
      <c s="5"/>
      <c s="35" t="s">
        <v>34</v>
      </c>
      <c s="5"/>
      <c s="21" t="s">
        <v>257</v>
      </c>
      <c s="5"/>
      <c s="5"/>
      <c s="5"/>
      <c s="36">
        <f>0+Q78</f>
      </c>
      <c r="O78">
        <f>0+R78</f>
      </c>
      <c r="Q78">
        <f>0+I79+I83+I87+I91</f>
      </c>
      <c>
        <f>0+O79+O83+O87+O91</f>
      </c>
    </row>
    <row r="79" spans="1:16" ht="12.75">
      <c r="A79" s="18" t="s">
        <v>39</v>
      </c>
      <c s="23" t="s">
        <v>165</v>
      </c>
      <c s="23" t="s">
        <v>281</v>
      </c>
      <c s="18" t="s">
        <v>41</v>
      </c>
      <c s="24" t="s">
        <v>282</v>
      </c>
      <c s="25" t="s">
        <v>142</v>
      </c>
      <c s="26">
        <v>42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601</v>
      </c>
    </row>
    <row r="81" spans="1:5" ht="12.75">
      <c r="A81" s="30" t="s">
        <v>45</v>
      </c>
      <c r="E81" s="31" t="s">
        <v>602</v>
      </c>
    </row>
    <row r="82" spans="1:5" ht="51">
      <c r="A82" t="s">
        <v>46</v>
      </c>
      <c r="E82" s="29" t="s">
        <v>285</v>
      </c>
    </row>
    <row r="83" spans="1:16" ht="12.75">
      <c r="A83" s="18" t="s">
        <v>39</v>
      </c>
      <c s="23" t="s">
        <v>171</v>
      </c>
      <c s="23" t="s">
        <v>287</v>
      </c>
      <c s="18" t="s">
        <v>23</v>
      </c>
      <c s="24" t="s">
        <v>288</v>
      </c>
      <c s="25" t="s">
        <v>142</v>
      </c>
      <c s="26">
        <v>51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603</v>
      </c>
    </row>
    <row r="85" spans="1:5" ht="12.75">
      <c r="A85" s="30" t="s">
        <v>45</v>
      </c>
      <c r="E85" s="31" t="s">
        <v>604</v>
      </c>
    </row>
    <row r="86" spans="1:5" ht="51">
      <c r="A86" t="s">
        <v>46</v>
      </c>
      <c r="E86" s="29" t="s">
        <v>285</v>
      </c>
    </row>
    <row r="87" spans="1:16" ht="12.75">
      <c r="A87" s="18" t="s">
        <v>39</v>
      </c>
      <c s="23" t="s">
        <v>179</v>
      </c>
      <c s="23" t="s">
        <v>287</v>
      </c>
      <c s="18" t="s">
        <v>17</v>
      </c>
      <c s="24" t="s">
        <v>288</v>
      </c>
      <c s="25" t="s">
        <v>142</v>
      </c>
      <c s="26">
        <v>14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25.5">
      <c r="A88" s="28" t="s">
        <v>44</v>
      </c>
      <c r="E88" s="29" t="s">
        <v>605</v>
      </c>
    </row>
    <row r="89" spans="1:5" ht="12.75">
      <c r="A89" s="30" t="s">
        <v>45</v>
      </c>
      <c r="E89" s="31" t="s">
        <v>606</v>
      </c>
    </row>
    <row r="90" spans="1:5" ht="51">
      <c r="A90" t="s">
        <v>46</v>
      </c>
      <c r="E90" s="29" t="s">
        <v>285</v>
      </c>
    </row>
    <row r="91" spans="1:16" ht="12.75">
      <c r="A91" s="18" t="s">
        <v>39</v>
      </c>
      <c s="23" t="s">
        <v>185</v>
      </c>
      <c s="23" t="s">
        <v>487</v>
      </c>
      <c s="18" t="s">
        <v>41</v>
      </c>
      <c s="24" t="s">
        <v>488</v>
      </c>
      <c s="25" t="s">
        <v>86</v>
      </c>
      <c s="26">
        <v>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607</v>
      </c>
    </row>
    <row r="93" spans="1:5" ht="12.75">
      <c r="A93" s="30" t="s">
        <v>45</v>
      </c>
      <c r="E93" s="31" t="s">
        <v>379</v>
      </c>
    </row>
    <row r="94" spans="1:5" ht="89.25">
      <c r="A94" t="s">
        <v>46</v>
      </c>
      <c r="E94" s="29" t="s">
        <v>490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0+O9+O26+O83+O96+O101+O142+O147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99</v>
      </c>
      <c s="32">
        <f>0+I9+I26+I83+I96+I101+I142+I147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99</v>
      </c>
      <c s="5"/>
      <c s="14" t="s">
        <v>100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101</v>
      </c>
      <c s="18" t="s">
        <v>23</v>
      </c>
      <c s="24" t="s">
        <v>102</v>
      </c>
      <c s="25" t="s">
        <v>103</v>
      </c>
      <c s="26">
        <v>1863.56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104</v>
      </c>
    </row>
    <row r="12" spans="1:5" ht="12.75">
      <c r="A12" s="30" t="s">
        <v>45</v>
      </c>
      <c r="E12" s="31" t="s">
        <v>105</v>
      </c>
    </row>
    <row r="13" spans="1:5" ht="25.5">
      <c r="A13" t="s">
        <v>46</v>
      </c>
      <c r="E13" s="29" t="s">
        <v>106</v>
      </c>
    </row>
    <row r="14" spans="1:16" ht="12.75">
      <c r="A14" s="18" t="s">
        <v>39</v>
      </c>
      <c s="23" t="s">
        <v>17</v>
      </c>
      <c s="23" t="s">
        <v>101</v>
      </c>
      <c s="18" t="s">
        <v>17</v>
      </c>
      <c s="24" t="s">
        <v>102</v>
      </c>
      <c s="25" t="s">
        <v>103</v>
      </c>
      <c s="26">
        <v>8.575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107</v>
      </c>
    </row>
    <row r="16" spans="1:5" ht="12.75">
      <c r="A16" s="30" t="s">
        <v>45</v>
      </c>
      <c r="E16" s="31" t="s">
        <v>108</v>
      </c>
    </row>
    <row r="17" spans="1:5" ht="25.5">
      <c r="A17" t="s">
        <v>46</v>
      </c>
      <c r="E17" s="29" t="s">
        <v>106</v>
      </c>
    </row>
    <row r="18" spans="1:16" ht="12.75">
      <c r="A18" s="18" t="s">
        <v>39</v>
      </c>
      <c s="23" t="s">
        <v>16</v>
      </c>
      <c s="23" t="s">
        <v>101</v>
      </c>
      <c s="18" t="s">
        <v>16</v>
      </c>
      <c s="24" t="s">
        <v>102</v>
      </c>
      <c s="25" t="s">
        <v>103</v>
      </c>
      <c s="26">
        <v>402.376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109</v>
      </c>
    </row>
    <row r="20" spans="1:5" ht="63.75">
      <c r="A20" s="30" t="s">
        <v>45</v>
      </c>
      <c r="E20" s="31" t="s">
        <v>110</v>
      </c>
    </row>
    <row r="21" spans="1:5" ht="25.5">
      <c r="A21" t="s">
        <v>46</v>
      </c>
      <c r="E21" s="29" t="s">
        <v>106</v>
      </c>
    </row>
    <row r="22" spans="1:16" ht="12.75">
      <c r="A22" s="18" t="s">
        <v>39</v>
      </c>
      <c s="23" t="s">
        <v>27</v>
      </c>
      <c s="23" t="s">
        <v>101</v>
      </c>
      <c s="18" t="s">
        <v>27</v>
      </c>
      <c s="24" t="s">
        <v>102</v>
      </c>
      <c s="25" t="s">
        <v>103</v>
      </c>
      <c s="26">
        <v>7.546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111</v>
      </c>
    </row>
    <row r="24" spans="1:5" ht="12.75">
      <c r="A24" s="30" t="s">
        <v>45</v>
      </c>
      <c r="E24" s="31" t="s">
        <v>112</v>
      </c>
    </row>
    <row r="25" spans="1:5" ht="25.5">
      <c r="A25" t="s">
        <v>46</v>
      </c>
      <c r="E25" s="29" t="s">
        <v>106</v>
      </c>
    </row>
    <row r="26" spans="1:18" ht="12.75" customHeight="1">
      <c r="A26" s="5" t="s">
        <v>37</v>
      </c>
      <c s="5"/>
      <c s="35" t="s">
        <v>23</v>
      </c>
      <c s="5"/>
      <c s="21" t="s">
        <v>113</v>
      </c>
      <c s="5"/>
      <c s="5"/>
      <c s="5"/>
      <c s="36">
        <f>0+Q26</f>
      </c>
      <c r="O26">
        <f>0+R26</f>
      </c>
      <c r="Q26">
        <f>0+I27+I31+I35+I39+I43+I47+I51+I55+I59+I63+I67+I71+I75+I79</f>
      </c>
      <c>
        <f>0+O27+O31+O35+O39+O43+O47+O51+O55+O59+O63+O67+O71+O75+O79</f>
      </c>
    </row>
    <row r="27" spans="1:16" ht="12.75">
      <c r="A27" s="18" t="s">
        <v>39</v>
      </c>
      <c s="23" t="s">
        <v>29</v>
      </c>
      <c s="23" t="s">
        <v>114</v>
      </c>
      <c s="18" t="s">
        <v>41</v>
      </c>
      <c s="24" t="s">
        <v>115</v>
      </c>
      <c s="25" t="s">
        <v>116</v>
      </c>
      <c s="26">
        <v>27.96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117</v>
      </c>
    </row>
    <row r="29" spans="1:5" ht="12.75">
      <c r="A29" s="30" t="s">
        <v>45</v>
      </c>
      <c r="E29" s="31" t="s">
        <v>118</v>
      </c>
    </row>
    <row r="30" spans="1:5" ht="63.75">
      <c r="A30" t="s">
        <v>46</v>
      </c>
      <c r="E30" s="29" t="s">
        <v>119</v>
      </c>
    </row>
    <row r="31" spans="1:16" ht="12.75">
      <c r="A31" s="18" t="s">
        <v>39</v>
      </c>
      <c s="23" t="s">
        <v>31</v>
      </c>
      <c s="23" t="s">
        <v>120</v>
      </c>
      <c s="18" t="s">
        <v>41</v>
      </c>
      <c s="24" t="s">
        <v>121</v>
      </c>
      <c s="25" t="s">
        <v>116</v>
      </c>
      <c s="26">
        <v>2.92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122</v>
      </c>
    </row>
    <row r="33" spans="1:5" ht="12.75">
      <c r="A33" s="30" t="s">
        <v>45</v>
      </c>
      <c r="E33" s="31" t="s">
        <v>123</v>
      </c>
    </row>
    <row r="34" spans="1:5" ht="63.75">
      <c r="A34" t="s">
        <v>46</v>
      </c>
      <c r="E34" s="29" t="s">
        <v>119</v>
      </c>
    </row>
    <row r="35" spans="1:16" ht="12.75">
      <c r="A35" s="18" t="s">
        <v>39</v>
      </c>
      <c s="23" t="s">
        <v>64</v>
      </c>
      <c s="23" t="s">
        <v>124</v>
      </c>
      <c s="18" t="s">
        <v>41</v>
      </c>
      <c s="24" t="s">
        <v>125</v>
      </c>
      <c s="25" t="s">
        <v>116</v>
      </c>
      <c s="26">
        <v>31.794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51">
      <c r="A36" s="28" t="s">
        <v>44</v>
      </c>
      <c r="E36" s="29" t="s">
        <v>126</v>
      </c>
    </row>
    <row r="37" spans="1:5" ht="12.75">
      <c r="A37" s="30" t="s">
        <v>45</v>
      </c>
      <c r="E37" s="31" t="s">
        <v>127</v>
      </c>
    </row>
    <row r="38" spans="1:5" ht="63.75">
      <c r="A38" t="s">
        <v>46</v>
      </c>
      <c r="E38" s="29" t="s">
        <v>119</v>
      </c>
    </row>
    <row r="39" spans="1:16" ht="25.5">
      <c r="A39" s="18" t="s">
        <v>39</v>
      </c>
      <c s="23" t="s">
        <v>68</v>
      </c>
      <c s="23" t="s">
        <v>128</v>
      </c>
      <c s="18" t="s">
        <v>41</v>
      </c>
      <c s="24" t="s">
        <v>129</v>
      </c>
      <c s="25" t="s">
        <v>116</v>
      </c>
      <c s="26">
        <v>3.432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51">
      <c r="A40" s="28" t="s">
        <v>44</v>
      </c>
      <c r="E40" s="29" t="s">
        <v>130</v>
      </c>
    </row>
    <row r="41" spans="1:5" ht="38.25">
      <c r="A41" s="30" t="s">
        <v>45</v>
      </c>
      <c r="E41" s="31" t="s">
        <v>131</v>
      </c>
    </row>
    <row r="42" spans="1:5" ht="63.75">
      <c r="A42" t="s">
        <v>46</v>
      </c>
      <c r="E42" s="29" t="s">
        <v>119</v>
      </c>
    </row>
    <row r="43" spans="1:16" ht="12.75">
      <c r="A43" s="18" t="s">
        <v>39</v>
      </c>
      <c s="23" t="s">
        <v>34</v>
      </c>
      <c s="23" t="s">
        <v>132</v>
      </c>
      <c s="18" t="s">
        <v>41</v>
      </c>
      <c s="24" t="s">
        <v>133</v>
      </c>
      <c s="25" t="s">
        <v>116</v>
      </c>
      <c s="26">
        <v>1.43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134</v>
      </c>
    </row>
    <row r="45" spans="1:5" ht="38.25">
      <c r="A45" s="30" t="s">
        <v>45</v>
      </c>
      <c r="E45" s="31" t="s">
        <v>135</v>
      </c>
    </row>
    <row r="46" spans="1:5" ht="63.75">
      <c r="A46" t="s">
        <v>46</v>
      </c>
      <c r="E46" s="29" t="s">
        <v>119</v>
      </c>
    </row>
    <row r="47" spans="1:16" ht="25.5">
      <c r="A47" s="18" t="s">
        <v>39</v>
      </c>
      <c s="23" t="s">
        <v>36</v>
      </c>
      <c s="23" t="s">
        <v>136</v>
      </c>
      <c s="18" t="s">
        <v>41</v>
      </c>
      <c s="24" t="s">
        <v>137</v>
      </c>
      <c s="25" t="s">
        <v>116</v>
      </c>
      <c s="26">
        <v>100.8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138</v>
      </c>
    </row>
    <row r="49" spans="1:5" ht="12.75">
      <c r="A49" s="30" t="s">
        <v>45</v>
      </c>
      <c r="E49" s="31" t="s">
        <v>139</v>
      </c>
    </row>
    <row r="50" spans="1:5" ht="63.75">
      <c r="A50" t="s">
        <v>46</v>
      </c>
      <c r="E50" s="29" t="s">
        <v>119</v>
      </c>
    </row>
    <row r="51" spans="1:16" ht="12.75">
      <c r="A51" s="18" t="s">
        <v>39</v>
      </c>
      <c s="23" t="s">
        <v>79</v>
      </c>
      <c s="23" t="s">
        <v>140</v>
      </c>
      <c s="18" t="s">
        <v>41</v>
      </c>
      <c s="24" t="s">
        <v>141</v>
      </c>
      <c s="25" t="s">
        <v>142</v>
      </c>
      <c s="26">
        <v>213.2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51">
      <c r="A52" s="28" t="s">
        <v>44</v>
      </c>
      <c r="E52" s="29" t="s">
        <v>143</v>
      </c>
    </row>
    <row r="53" spans="1:5" ht="12.75">
      <c r="A53" s="30" t="s">
        <v>45</v>
      </c>
      <c r="E53" s="31" t="s">
        <v>144</v>
      </c>
    </row>
    <row r="54" spans="1:5" ht="63.75">
      <c r="A54" t="s">
        <v>46</v>
      </c>
      <c r="E54" s="29" t="s">
        <v>119</v>
      </c>
    </row>
    <row r="55" spans="1:16" ht="12.75">
      <c r="A55" s="18" t="s">
        <v>39</v>
      </c>
      <c s="23" t="s">
        <v>83</v>
      </c>
      <c s="23" t="s">
        <v>145</v>
      </c>
      <c s="18" t="s">
        <v>41</v>
      </c>
      <c s="24" t="s">
        <v>146</v>
      </c>
      <c s="25" t="s">
        <v>116</v>
      </c>
      <c s="26">
        <v>4.565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147</v>
      </c>
    </row>
    <row r="57" spans="1:5" ht="51">
      <c r="A57" s="30" t="s">
        <v>45</v>
      </c>
      <c r="E57" s="31" t="s">
        <v>148</v>
      </c>
    </row>
    <row r="58" spans="1:5" ht="63.75">
      <c r="A58" t="s">
        <v>46</v>
      </c>
      <c r="E58" s="29" t="s">
        <v>119</v>
      </c>
    </row>
    <row r="59" spans="1:16" ht="12.75">
      <c r="A59" s="18" t="s">
        <v>39</v>
      </c>
      <c s="23" t="s">
        <v>89</v>
      </c>
      <c s="23" t="s">
        <v>149</v>
      </c>
      <c s="18" t="s">
        <v>23</v>
      </c>
      <c s="24" t="s">
        <v>150</v>
      </c>
      <c s="25" t="s">
        <v>116</v>
      </c>
      <c s="26">
        <v>57.925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44</v>
      </c>
      <c r="E60" s="29" t="s">
        <v>151</v>
      </c>
    </row>
    <row r="61" spans="1:5" ht="12.75">
      <c r="A61" s="30" t="s">
        <v>45</v>
      </c>
      <c r="E61" s="31" t="s">
        <v>152</v>
      </c>
    </row>
    <row r="62" spans="1:5" ht="318.75">
      <c r="A62" t="s">
        <v>46</v>
      </c>
      <c r="E62" s="29" t="s">
        <v>153</v>
      </c>
    </row>
    <row r="63" spans="1:16" ht="12.75">
      <c r="A63" s="18" t="s">
        <v>39</v>
      </c>
      <c s="23" t="s">
        <v>94</v>
      </c>
      <c s="23" t="s">
        <v>149</v>
      </c>
      <c s="18" t="s">
        <v>17</v>
      </c>
      <c s="24" t="s">
        <v>150</v>
      </c>
      <c s="25" t="s">
        <v>116</v>
      </c>
      <c s="26">
        <v>931.779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51">
      <c r="A64" s="28" t="s">
        <v>44</v>
      </c>
      <c r="E64" s="29" t="s">
        <v>154</v>
      </c>
    </row>
    <row r="65" spans="1:5" ht="76.5">
      <c r="A65" s="30" t="s">
        <v>45</v>
      </c>
      <c r="E65" s="31" t="s">
        <v>155</v>
      </c>
    </row>
    <row r="66" spans="1:5" ht="318.75">
      <c r="A66" t="s">
        <v>46</v>
      </c>
      <c r="E66" s="29" t="s">
        <v>153</v>
      </c>
    </row>
    <row r="67" spans="1:16" ht="12.75">
      <c r="A67" s="18" t="s">
        <v>39</v>
      </c>
      <c s="23" t="s">
        <v>156</v>
      </c>
      <c s="23" t="s">
        <v>157</v>
      </c>
      <c s="18" t="s">
        <v>23</v>
      </c>
      <c s="24" t="s">
        <v>158</v>
      </c>
      <c s="25" t="s">
        <v>116</v>
      </c>
      <c s="26">
        <v>58.398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159</v>
      </c>
    </row>
    <row r="69" spans="1:5" ht="25.5">
      <c r="A69" s="30" t="s">
        <v>45</v>
      </c>
      <c r="E69" s="31" t="s">
        <v>160</v>
      </c>
    </row>
    <row r="70" spans="1:5" ht="204">
      <c r="A70" t="s">
        <v>46</v>
      </c>
      <c r="E70" s="29" t="s">
        <v>161</v>
      </c>
    </row>
    <row r="71" spans="1:16" ht="12.75">
      <c r="A71" s="18" t="s">
        <v>39</v>
      </c>
      <c s="23" t="s">
        <v>162</v>
      </c>
      <c s="23" t="s">
        <v>157</v>
      </c>
      <c s="18" t="s">
        <v>17</v>
      </c>
      <c s="24" t="s">
        <v>158</v>
      </c>
      <c s="25" t="s">
        <v>116</v>
      </c>
      <c s="26">
        <v>72.5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44</v>
      </c>
      <c r="E72" s="29" t="s">
        <v>163</v>
      </c>
    </row>
    <row r="73" spans="1:5" ht="12.75">
      <c r="A73" s="30" t="s">
        <v>45</v>
      </c>
      <c r="E73" s="31" t="s">
        <v>164</v>
      </c>
    </row>
    <row r="74" spans="1:5" ht="204">
      <c r="A74" t="s">
        <v>46</v>
      </c>
      <c r="E74" s="29" t="s">
        <v>161</v>
      </c>
    </row>
    <row r="75" spans="1:16" ht="12.75">
      <c r="A75" s="18" t="s">
        <v>39</v>
      </c>
      <c s="23" t="s">
        <v>165</v>
      </c>
      <c s="23" t="s">
        <v>166</v>
      </c>
      <c s="18" t="s">
        <v>41</v>
      </c>
      <c s="24" t="s">
        <v>167</v>
      </c>
      <c s="25" t="s">
        <v>116</v>
      </c>
      <c s="26">
        <v>181.25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168</v>
      </c>
    </row>
    <row r="77" spans="1:5" ht="12.75">
      <c r="A77" s="30" t="s">
        <v>45</v>
      </c>
      <c r="E77" s="31" t="s">
        <v>169</v>
      </c>
    </row>
    <row r="78" spans="1:5" ht="229.5">
      <c r="A78" t="s">
        <v>46</v>
      </c>
      <c r="E78" s="29" t="s">
        <v>170</v>
      </c>
    </row>
    <row r="79" spans="1:16" ht="12.75">
      <c r="A79" s="18" t="s">
        <v>39</v>
      </c>
      <c s="23" t="s">
        <v>171</v>
      </c>
      <c s="23" t="s">
        <v>172</v>
      </c>
      <c s="18" t="s">
        <v>41</v>
      </c>
      <c s="24" t="s">
        <v>173</v>
      </c>
      <c s="25" t="s">
        <v>174</v>
      </c>
      <c s="26">
        <v>891.857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175</v>
      </c>
    </row>
    <row r="81" spans="1:5" ht="12.75">
      <c r="A81" s="30" t="s">
        <v>45</v>
      </c>
      <c r="E81" s="31" t="s">
        <v>176</v>
      </c>
    </row>
    <row r="82" spans="1:5" ht="25.5">
      <c r="A82" t="s">
        <v>46</v>
      </c>
      <c r="E82" s="29" t="s">
        <v>177</v>
      </c>
    </row>
    <row r="83" spans="1:18" ht="12.75" customHeight="1">
      <c r="A83" s="5" t="s">
        <v>37</v>
      </c>
      <c s="5"/>
      <c s="35" t="s">
        <v>17</v>
      </c>
      <c s="5"/>
      <c s="21" t="s">
        <v>178</v>
      </c>
      <c s="5"/>
      <c s="5"/>
      <c s="5"/>
      <c s="36">
        <f>0+Q83</f>
      </c>
      <c r="O83">
        <f>0+R83</f>
      </c>
      <c r="Q83">
        <f>0+I84+I88+I92</f>
      </c>
      <c>
        <f>0+O84+O88+O92</f>
      </c>
    </row>
    <row r="84" spans="1:16" ht="12.75">
      <c r="A84" s="18" t="s">
        <v>39</v>
      </c>
      <c s="23" t="s">
        <v>179</v>
      </c>
      <c s="23" t="s">
        <v>180</v>
      </c>
      <c s="18" t="s">
        <v>41</v>
      </c>
      <c s="24" t="s">
        <v>181</v>
      </c>
      <c s="25" t="s">
        <v>116</v>
      </c>
      <c s="26">
        <v>569.655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51">
      <c r="A85" s="28" t="s">
        <v>44</v>
      </c>
      <c r="E85" s="29" t="s">
        <v>182</v>
      </c>
    </row>
    <row r="86" spans="1:5" ht="25.5">
      <c r="A86" s="30" t="s">
        <v>45</v>
      </c>
      <c r="E86" s="31" t="s">
        <v>183</v>
      </c>
    </row>
    <row r="87" spans="1:5" ht="38.25">
      <c r="A87" t="s">
        <v>46</v>
      </c>
      <c r="E87" s="29" t="s">
        <v>184</v>
      </c>
    </row>
    <row r="88" spans="1:16" ht="12.75">
      <c r="A88" s="18" t="s">
        <v>39</v>
      </c>
      <c s="23" t="s">
        <v>185</v>
      </c>
      <c s="23" t="s">
        <v>186</v>
      </c>
      <c s="18" t="s">
        <v>23</v>
      </c>
      <c s="24" t="s">
        <v>187</v>
      </c>
      <c s="25" t="s">
        <v>174</v>
      </c>
      <c s="26">
        <v>4215.27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51">
      <c r="A89" s="28" t="s">
        <v>44</v>
      </c>
      <c r="E89" s="29" t="s">
        <v>188</v>
      </c>
    </row>
    <row r="90" spans="1:5" ht="12.75">
      <c r="A90" s="30" t="s">
        <v>45</v>
      </c>
      <c r="E90" s="31" t="s">
        <v>189</v>
      </c>
    </row>
    <row r="91" spans="1:5" ht="102">
      <c r="A91" t="s">
        <v>46</v>
      </c>
      <c r="E91" s="29" t="s">
        <v>190</v>
      </c>
    </row>
    <row r="92" spans="1:16" ht="12.75">
      <c r="A92" s="18" t="s">
        <v>39</v>
      </c>
      <c s="23" t="s">
        <v>191</v>
      </c>
      <c s="23" t="s">
        <v>186</v>
      </c>
      <c s="18" t="s">
        <v>17</v>
      </c>
      <c s="24" t="s">
        <v>187</v>
      </c>
      <c s="25" t="s">
        <v>174</v>
      </c>
      <c s="26">
        <v>2271.24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44</v>
      </c>
      <c r="E93" s="29" t="s">
        <v>192</v>
      </c>
    </row>
    <row r="94" spans="1:5" ht="25.5">
      <c r="A94" s="30" t="s">
        <v>45</v>
      </c>
      <c r="E94" s="31" t="s">
        <v>193</v>
      </c>
    </row>
    <row r="95" spans="1:5" ht="102">
      <c r="A95" t="s">
        <v>46</v>
      </c>
      <c r="E95" s="29" t="s">
        <v>190</v>
      </c>
    </row>
    <row r="96" spans="1:18" ht="12.75" customHeight="1">
      <c r="A96" s="5" t="s">
        <v>37</v>
      </c>
      <c s="5"/>
      <c s="35" t="s">
        <v>27</v>
      </c>
      <c s="5"/>
      <c s="21" t="s">
        <v>194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8" t="s">
        <v>39</v>
      </c>
      <c s="23" t="s">
        <v>195</v>
      </c>
      <c s="23" t="s">
        <v>196</v>
      </c>
      <c s="18" t="s">
        <v>41</v>
      </c>
      <c s="24" t="s">
        <v>197</v>
      </c>
      <c s="25" t="s">
        <v>174</v>
      </c>
      <c s="26">
        <v>10.2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198</v>
      </c>
    </row>
    <row r="99" spans="1:5" ht="12.75">
      <c r="A99" s="30" t="s">
        <v>45</v>
      </c>
      <c r="E99" s="31" t="s">
        <v>199</v>
      </c>
    </row>
    <row r="100" spans="1:5" ht="102">
      <c r="A100" t="s">
        <v>46</v>
      </c>
      <c r="E100" s="29" t="s">
        <v>200</v>
      </c>
    </row>
    <row r="101" spans="1:18" ht="12.75" customHeight="1">
      <c r="A101" s="5" t="s">
        <v>37</v>
      </c>
      <c s="5"/>
      <c s="35" t="s">
        <v>29</v>
      </c>
      <c s="5"/>
      <c s="21" t="s">
        <v>201</v>
      </c>
      <c s="5"/>
      <c s="5"/>
      <c s="5"/>
      <c s="36">
        <f>0+Q101</f>
      </c>
      <c r="O101">
        <f>0+R101</f>
      </c>
      <c r="Q101">
        <f>0+I102+I106+I110+I114+I118+I122+I126+I130+I134+I138</f>
      </c>
      <c>
        <f>0+O102+O106+O110+O114+O118+O122+O126+O130+O134+O138</f>
      </c>
    </row>
    <row r="102" spans="1:16" ht="12.75">
      <c r="A102" s="18" t="s">
        <v>39</v>
      </c>
      <c s="23" t="s">
        <v>202</v>
      </c>
      <c s="23" t="s">
        <v>203</v>
      </c>
      <c s="18" t="s">
        <v>23</v>
      </c>
      <c s="24" t="s">
        <v>204</v>
      </c>
      <c s="25" t="s">
        <v>174</v>
      </c>
      <c s="26">
        <v>1863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44</v>
      </c>
      <c r="E103" s="29" t="s">
        <v>205</v>
      </c>
    </row>
    <row r="104" spans="1:5" ht="12.75">
      <c r="A104" s="30" t="s">
        <v>45</v>
      </c>
      <c r="E104" s="31" t="s">
        <v>206</v>
      </c>
    </row>
    <row r="105" spans="1:5" ht="51">
      <c r="A105" t="s">
        <v>46</v>
      </c>
      <c r="E105" s="29" t="s">
        <v>207</v>
      </c>
    </row>
    <row r="106" spans="1:16" ht="12.75">
      <c r="A106" s="18" t="s">
        <v>39</v>
      </c>
      <c s="23" t="s">
        <v>208</v>
      </c>
      <c s="23" t="s">
        <v>203</v>
      </c>
      <c s="18" t="s">
        <v>17</v>
      </c>
      <c s="24" t="s">
        <v>204</v>
      </c>
      <c s="25" t="s">
        <v>174</v>
      </c>
      <c s="26">
        <v>2235.6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25.5">
      <c r="A107" s="28" t="s">
        <v>44</v>
      </c>
      <c r="E107" s="29" t="s">
        <v>209</v>
      </c>
    </row>
    <row r="108" spans="1:5" ht="12.75">
      <c r="A108" s="30" t="s">
        <v>45</v>
      </c>
      <c r="E108" s="31" t="s">
        <v>210</v>
      </c>
    </row>
    <row r="109" spans="1:5" ht="51">
      <c r="A109" t="s">
        <v>46</v>
      </c>
      <c r="E109" s="29" t="s">
        <v>207</v>
      </c>
    </row>
    <row r="110" spans="1:16" ht="12.75">
      <c r="A110" s="18" t="s">
        <v>39</v>
      </c>
      <c s="23" t="s">
        <v>211</v>
      </c>
      <c s="23" t="s">
        <v>212</v>
      </c>
      <c s="18" t="s">
        <v>41</v>
      </c>
      <c s="24" t="s">
        <v>213</v>
      </c>
      <c s="25" t="s">
        <v>174</v>
      </c>
      <c s="26">
        <v>1839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25.5">
      <c r="A111" s="28" t="s">
        <v>44</v>
      </c>
      <c r="E111" s="29" t="s">
        <v>214</v>
      </c>
    </row>
    <row r="112" spans="1:5" ht="12.75">
      <c r="A112" s="30" t="s">
        <v>45</v>
      </c>
      <c r="E112" s="31" t="s">
        <v>215</v>
      </c>
    </row>
    <row r="113" spans="1:5" ht="51">
      <c r="A113" t="s">
        <v>46</v>
      </c>
      <c r="E113" s="29" t="s">
        <v>216</v>
      </c>
    </row>
    <row r="114" spans="1:16" ht="12.75">
      <c r="A114" s="18" t="s">
        <v>39</v>
      </c>
      <c s="23" t="s">
        <v>217</v>
      </c>
      <c s="23" t="s">
        <v>218</v>
      </c>
      <c s="18" t="s">
        <v>41</v>
      </c>
      <c s="24" t="s">
        <v>219</v>
      </c>
      <c s="25" t="s">
        <v>174</v>
      </c>
      <c s="26">
        <v>1802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25.5">
      <c r="A115" s="28" t="s">
        <v>44</v>
      </c>
      <c r="E115" s="29" t="s">
        <v>220</v>
      </c>
    </row>
    <row r="116" spans="1:5" ht="12.75">
      <c r="A116" s="30" t="s">
        <v>45</v>
      </c>
      <c r="E116" s="31" t="s">
        <v>221</v>
      </c>
    </row>
    <row r="117" spans="1:5" ht="51">
      <c r="A117" t="s">
        <v>46</v>
      </c>
      <c r="E117" s="29" t="s">
        <v>216</v>
      </c>
    </row>
    <row r="118" spans="1:16" ht="12.75">
      <c r="A118" s="18" t="s">
        <v>39</v>
      </c>
      <c s="23" t="s">
        <v>222</v>
      </c>
      <c s="23" t="s">
        <v>223</v>
      </c>
      <c s="18" t="s">
        <v>41</v>
      </c>
      <c s="24" t="s">
        <v>224</v>
      </c>
      <c s="25" t="s">
        <v>174</v>
      </c>
      <c s="26">
        <v>1802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25.5">
      <c r="A119" s="28" t="s">
        <v>44</v>
      </c>
      <c r="E119" s="29" t="s">
        <v>225</v>
      </c>
    </row>
    <row r="120" spans="1:5" ht="12.75">
      <c r="A120" s="30" t="s">
        <v>45</v>
      </c>
      <c r="E120" s="31" t="s">
        <v>221</v>
      </c>
    </row>
    <row r="121" spans="1:5" ht="140.25">
      <c r="A121" t="s">
        <v>46</v>
      </c>
      <c r="E121" s="29" t="s">
        <v>226</v>
      </c>
    </row>
    <row r="122" spans="1:16" ht="12.75">
      <c r="A122" s="18" t="s">
        <v>39</v>
      </c>
      <c s="23" t="s">
        <v>227</v>
      </c>
      <c s="23" t="s">
        <v>223</v>
      </c>
      <c s="18" t="s">
        <v>17</v>
      </c>
      <c s="24" t="s">
        <v>224</v>
      </c>
      <c s="25" t="s">
        <v>174</v>
      </c>
      <c s="26">
        <v>16.15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228</v>
      </c>
    </row>
    <row r="124" spans="1:5" ht="12.75">
      <c r="A124" s="30" t="s">
        <v>45</v>
      </c>
      <c r="E124" s="31" t="s">
        <v>229</v>
      </c>
    </row>
    <row r="125" spans="1:5" ht="140.25">
      <c r="A125" t="s">
        <v>46</v>
      </c>
      <c r="E125" s="29" t="s">
        <v>226</v>
      </c>
    </row>
    <row r="126" spans="1:16" ht="12.75">
      <c r="A126" s="18" t="s">
        <v>39</v>
      </c>
      <c s="23" t="s">
        <v>230</v>
      </c>
      <c s="23" t="s">
        <v>231</v>
      </c>
      <c s="18" t="s">
        <v>41</v>
      </c>
      <c s="24" t="s">
        <v>232</v>
      </c>
      <c s="25" t="s">
        <v>174</v>
      </c>
      <c s="26">
        <v>1839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25.5">
      <c r="A127" s="28" t="s">
        <v>44</v>
      </c>
      <c r="E127" s="29" t="s">
        <v>233</v>
      </c>
    </row>
    <row r="128" spans="1:5" ht="12.75">
      <c r="A128" s="30" t="s">
        <v>45</v>
      </c>
      <c r="E128" s="31" t="s">
        <v>215</v>
      </c>
    </row>
    <row r="129" spans="1:5" ht="140.25">
      <c r="A129" t="s">
        <v>46</v>
      </c>
      <c r="E129" s="29" t="s">
        <v>226</v>
      </c>
    </row>
    <row r="130" spans="1:16" ht="12.75">
      <c r="A130" s="18" t="s">
        <v>39</v>
      </c>
      <c s="23" t="s">
        <v>234</v>
      </c>
      <c s="23" t="s">
        <v>235</v>
      </c>
      <c s="18" t="s">
        <v>41</v>
      </c>
      <c s="24" t="s">
        <v>236</v>
      </c>
      <c s="25" t="s">
        <v>174</v>
      </c>
      <c s="26">
        <v>37.1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237</v>
      </c>
    </row>
    <row r="132" spans="1:5" ht="38.25">
      <c r="A132" s="30" t="s">
        <v>45</v>
      </c>
      <c r="E132" s="31" t="s">
        <v>238</v>
      </c>
    </row>
    <row r="133" spans="1:5" ht="153">
      <c r="A133" t="s">
        <v>46</v>
      </c>
      <c r="E133" s="29" t="s">
        <v>239</v>
      </c>
    </row>
    <row r="134" spans="1:16" ht="25.5">
      <c r="A134" s="18" t="s">
        <v>39</v>
      </c>
      <c s="23" t="s">
        <v>240</v>
      </c>
      <c s="23" t="s">
        <v>241</v>
      </c>
      <c s="18" t="s">
        <v>41</v>
      </c>
      <c s="24" t="s">
        <v>242</v>
      </c>
      <c s="25" t="s">
        <v>174</v>
      </c>
      <c s="26">
        <v>13.7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243</v>
      </c>
    </row>
    <row r="136" spans="1:5" ht="12.75">
      <c r="A136" s="30" t="s">
        <v>45</v>
      </c>
      <c r="E136" s="31" t="s">
        <v>244</v>
      </c>
    </row>
    <row r="137" spans="1:5" ht="153">
      <c r="A137" t="s">
        <v>46</v>
      </c>
      <c r="E137" s="29" t="s">
        <v>239</v>
      </c>
    </row>
    <row r="138" spans="1:16" ht="25.5">
      <c r="A138" s="18" t="s">
        <v>39</v>
      </c>
      <c s="23" t="s">
        <v>245</v>
      </c>
      <c s="23" t="s">
        <v>246</v>
      </c>
      <c s="18" t="s">
        <v>41</v>
      </c>
      <c s="24" t="s">
        <v>247</v>
      </c>
      <c s="25" t="s">
        <v>174</v>
      </c>
      <c s="26">
        <v>41.4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38.25">
      <c r="A139" s="28" t="s">
        <v>44</v>
      </c>
      <c r="E139" s="29" t="s">
        <v>248</v>
      </c>
    </row>
    <row r="140" spans="1:5" ht="12.75">
      <c r="A140" s="30" t="s">
        <v>45</v>
      </c>
      <c r="E140" s="31" t="s">
        <v>249</v>
      </c>
    </row>
    <row r="141" spans="1:5" ht="153">
      <c r="A141" t="s">
        <v>46</v>
      </c>
      <c r="E141" s="29" t="s">
        <v>239</v>
      </c>
    </row>
    <row r="142" spans="1:18" ht="12.75" customHeight="1">
      <c r="A142" s="5" t="s">
        <v>37</v>
      </c>
      <c s="5"/>
      <c s="35" t="s">
        <v>68</v>
      </c>
      <c s="5"/>
      <c s="21" t="s">
        <v>250</v>
      </c>
      <c s="5"/>
      <c s="5"/>
      <c s="5"/>
      <c s="36">
        <f>0+Q142</f>
      </c>
      <c r="O142">
        <f>0+R142</f>
      </c>
      <c r="Q142">
        <f>0+I143</f>
      </c>
      <c>
        <f>0+O143</f>
      </c>
    </row>
    <row r="143" spans="1:16" ht="12.75">
      <c r="A143" s="18" t="s">
        <v>39</v>
      </c>
      <c s="23" t="s">
        <v>251</v>
      </c>
      <c s="23" t="s">
        <v>252</v>
      </c>
      <c s="18" t="s">
        <v>41</v>
      </c>
      <c s="24" t="s">
        <v>253</v>
      </c>
      <c s="25" t="s">
        <v>142</v>
      </c>
      <c s="26">
        <v>30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25.5">
      <c r="A144" s="28" t="s">
        <v>44</v>
      </c>
      <c r="E144" s="29" t="s">
        <v>254</v>
      </c>
    </row>
    <row r="145" spans="1:5" ht="12.75">
      <c r="A145" s="30" t="s">
        <v>45</v>
      </c>
      <c r="E145" s="31" t="s">
        <v>255</v>
      </c>
    </row>
    <row r="146" spans="1:5" ht="242.25">
      <c r="A146" t="s">
        <v>46</v>
      </c>
      <c r="E146" s="29" t="s">
        <v>256</v>
      </c>
    </row>
    <row r="147" spans="1:18" ht="12.75" customHeight="1">
      <c r="A147" s="5" t="s">
        <v>37</v>
      </c>
      <c s="5"/>
      <c s="35" t="s">
        <v>34</v>
      </c>
      <c s="5"/>
      <c s="21" t="s">
        <v>257</v>
      </c>
      <c s="5"/>
      <c s="5"/>
      <c s="5"/>
      <c s="36">
        <f>0+Q147</f>
      </c>
      <c r="O147">
        <f>0+R147</f>
      </c>
      <c r="Q147">
        <f>0+I148+I152+I156+I160+I164+I168</f>
      </c>
      <c>
        <f>0+O148+O152+O156+O160+O164+O168</f>
      </c>
    </row>
    <row r="148" spans="1:16" ht="25.5">
      <c r="A148" s="18" t="s">
        <v>39</v>
      </c>
      <c s="23" t="s">
        <v>258</v>
      </c>
      <c s="23" t="s">
        <v>259</v>
      </c>
      <c s="18" t="s">
        <v>41</v>
      </c>
      <c s="24" t="s">
        <v>260</v>
      </c>
      <c s="25" t="s">
        <v>86</v>
      </c>
      <c s="26">
        <v>16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44</v>
      </c>
      <c r="E149" s="29" t="s">
        <v>261</v>
      </c>
    </row>
    <row r="150" spans="1:5" ht="12.75">
      <c r="A150" s="30" t="s">
        <v>45</v>
      </c>
      <c r="E150" s="31" t="s">
        <v>262</v>
      </c>
    </row>
    <row r="151" spans="1:5" ht="25.5">
      <c r="A151" t="s">
        <v>46</v>
      </c>
      <c r="E151" s="29" t="s">
        <v>263</v>
      </c>
    </row>
    <row r="152" spans="1:16" ht="25.5">
      <c r="A152" s="18" t="s">
        <v>39</v>
      </c>
      <c s="23" t="s">
        <v>264</v>
      </c>
      <c s="23" t="s">
        <v>265</v>
      </c>
      <c s="18" t="s">
        <v>41</v>
      </c>
      <c s="24" t="s">
        <v>266</v>
      </c>
      <c s="25" t="s">
        <v>86</v>
      </c>
      <c s="26">
        <v>10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44</v>
      </c>
      <c r="E153" s="29" t="s">
        <v>41</v>
      </c>
    </row>
    <row r="154" spans="1:5" ht="12.75">
      <c r="A154" s="30" t="s">
        <v>45</v>
      </c>
      <c r="E154" s="31" t="s">
        <v>267</v>
      </c>
    </row>
    <row r="155" spans="1:5" ht="25.5">
      <c r="A155" t="s">
        <v>46</v>
      </c>
      <c r="E155" s="29" t="s">
        <v>268</v>
      </c>
    </row>
    <row r="156" spans="1:16" ht="25.5">
      <c r="A156" s="18" t="s">
        <v>39</v>
      </c>
      <c s="23" t="s">
        <v>269</v>
      </c>
      <c s="23" t="s">
        <v>270</v>
      </c>
      <c s="18" t="s">
        <v>41</v>
      </c>
      <c s="24" t="s">
        <v>271</v>
      </c>
      <c s="25" t="s">
        <v>174</v>
      </c>
      <c s="26">
        <v>180.7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44</v>
      </c>
      <c r="E157" s="29" t="s">
        <v>272</v>
      </c>
    </row>
    <row r="158" spans="1:5" ht="12.75">
      <c r="A158" s="30" t="s">
        <v>45</v>
      </c>
      <c r="E158" s="31" t="s">
        <v>273</v>
      </c>
    </row>
    <row r="159" spans="1:5" ht="38.25">
      <c r="A159" t="s">
        <v>46</v>
      </c>
      <c r="E159" s="29" t="s">
        <v>274</v>
      </c>
    </row>
    <row r="160" spans="1:16" ht="25.5">
      <c r="A160" s="18" t="s">
        <v>39</v>
      </c>
      <c s="23" t="s">
        <v>275</v>
      </c>
      <c s="23" t="s">
        <v>276</v>
      </c>
      <c s="18" t="s">
        <v>41</v>
      </c>
      <c s="24" t="s">
        <v>277</v>
      </c>
      <c s="25" t="s">
        <v>174</v>
      </c>
      <c s="26">
        <v>2.898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44</v>
      </c>
      <c r="E161" s="29" t="s">
        <v>278</v>
      </c>
    </row>
    <row r="162" spans="1:5" ht="12.75">
      <c r="A162" s="30" t="s">
        <v>45</v>
      </c>
      <c r="E162" s="31" t="s">
        <v>279</v>
      </c>
    </row>
    <row r="163" spans="1:5" ht="38.25">
      <c r="A163" t="s">
        <v>46</v>
      </c>
      <c r="E163" s="29" t="s">
        <v>274</v>
      </c>
    </row>
    <row r="164" spans="1:16" ht="12.75">
      <c r="A164" s="18" t="s">
        <v>39</v>
      </c>
      <c s="23" t="s">
        <v>280</v>
      </c>
      <c s="23" t="s">
        <v>281</v>
      </c>
      <c s="18" t="s">
        <v>41</v>
      </c>
      <c s="24" t="s">
        <v>282</v>
      </c>
      <c s="25" t="s">
        <v>142</v>
      </c>
      <c s="26">
        <v>1335.2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12.75">
      <c r="A165" s="28" t="s">
        <v>44</v>
      </c>
      <c r="E165" s="29" t="s">
        <v>283</v>
      </c>
    </row>
    <row r="166" spans="1:5" ht="25.5">
      <c r="A166" s="30" t="s">
        <v>45</v>
      </c>
      <c r="E166" s="31" t="s">
        <v>284</v>
      </c>
    </row>
    <row r="167" spans="1:5" ht="51">
      <c r="A167" t="s">
        <v>46</v>
      </c>
      <c r="E167" s="29" t="s">
        <v>285</v>
      </c>
    </row>
    <row r="168" spans="1:16" ht="12.75">
      <c r="A168" s="18" t="s">
        <v>39</v>
      </c>
      <c s="23" t="s">
        <v>286</v>
      </c>
      <c s="23" t="s">
        <v>287</v>
      </c>
      <c s="18" t="s">
        <v>41</v>
      </c>
      <c s="24" t="s">
        <v>288</v>
      </c>
      <c s="25" t="s">
        <v>142</v>
      </c>
      <c s="26">
        <v>289.5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44</v>
      </c>
      <c r="E169" s="29" t="s">
        <v>289</v>
      </c>
    </row>
    <row r="170" spans="1:5" ht="12.75">
      <c r="A170" s="30" t="s">
        <v>45</v>
      </c>
      <c r="E170" s="31" t="s">
        <v>290</v>
      </c>
    </row>
    <row r="171" spans="1:5" ht="51">
      <c r="A171" t="s">
        <v>46</v>
      </c>
      <c r="E171" s="29" t="s">
        <v>285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0+O9+O18+O35+O44+O57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291</v>
      </c>
      <c s="32">
        <f>0+I9+I18+I35+I44+I57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291</v>
      </c>
      <c s="5"/>
      <c s="14" t="s">
        <v>292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101</v>
      </c>
      <c s="18" t="s">
        <v>23</v>
      </c>
      <c s="24" t="s">
        <v>102</v>
      </c>
      <c s="25" t="s">
        <v>103</v>
      </c>
      <c s="26">
        <v>98.28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293</v>
      </c>
    </row>
    <row r="12" spans="1:5" ht="38.25">
      <c r="A12" s="30" t="s">
        <v>45</v>
      </c>
      <c r="E12" s="31" t="s">
        <v>294</v>
      </c>
    </row>
    <row r="13" spans="1:5" ht="25.5">
      <c r="A13" t="s">
        <v>46</v>
      </c>
      <c r="E13" s="29" t="s">
        <v>106</v>
      </c>
    </row>
    <row r="14" spans="1:16" ht="12.75">
      <c r="A14" s="18" t="s">
        <v>39</v>
      </c>
      <c s="23" t="s">
        <v>17</v>
      </c>
      <c s="23" t="s">
        <v>101</v>
      </c>
      <c s="18" t="s">
        <v>17</v>
      </c>
      <c s="24" t="s">
        <v>102</v>
      </c>
      <c s="25" t="s">
        <v>103</v>
      </c>
      <c s="26">
        <v>0.24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109</v>
      </c>
    </row>
    <row r="16" spans="1:5" ht="12.75">
      <c r="A16" s="30" t="s">
        <v>45</v>
      </c>
      <c r="E16" s="31" t="s">
        <v>295</v>
      </c>
    </row>
    <row r="17" spans="1:5" ht="25.5">
      <c r="A17" t="s">
        <v>46</v>
      </c>
      <c r="E17" s="29" t="s">
        <v>106</v>
      </c>
    </row>
    <row r="18" spans="1:18" ht="12.75" customHeight="1">
      <c r="A18" s="5" t="s">
        <v>37</v>
      </c>
      <c s="5"/>
      <c s="35" t="s">
        <v>23</v>
      </c>
      <c s="5"/>
      <c s="21" t="s">
        <v>113</v>
      </c>
      <c s="5"/>
      <c s="5"/>
      <c s="5"/>
      <c s="36">
        <f>0+Q18</f>
      </c>
      <c r="O18">
        <f>0+R18</f>
      </c>
      <c r="Q18">
        <f>0+I19+I23+I27+I31</f>
      </c>
      <c>
        <f>0+O19+O23+O27+O31</f>
      </c>
    </row>
    <row r="19" spans="1:16" ht="12.75">
      <c r="A19" s="18" t="s">
        <v>39</v>
      </c>
      <c s="23" t="s">
        <v>16</v>
      </c>
      <c s="23" t="s">
        <v>124</v>
      </c>
      <c s="18" t="s">
        <v>41</v>
      </c>
      <c s="24" t="s">
        <v>125</v>
      </c>
      <c s="25" t="s">
        <v>116</v>
      </c>
      <c s="26">
        <v>0.102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296</v>
      </c>
    </row>
    <row r="21" spans="1:5" ht="12.75">
      <c r="A21" s="30" t="s">
        <v>45</v>
      </c>
      <c r="E21" s="31" t="s">
        <v>297</v>
      </c>
    </row>
    <row r="22" spans="1:5" ht="63.75">
      <c r="A22" t="s">
        <v>46</v>
      </c>
      <c r="E22" s="29" t="s">
        <v>119</v>
      </c>
    </row>
    <row r="23" spans="1:16" ht="12.75">
      <c r="A23" s="18" t="s">
        <v>39</v>
      </c>
      <c s="23" t="s">
        <v>27</v>
      </c>
      <c s="23" t="s">
        <v>145</v>
      </c>
      <c s="18" t="s">
        <v>41</v>
      </c>
      <c s="24" t="s">
        <v>146</v>
      </c>
      <c s="25" t="s">
        <v>116</v>
      </c>
      <c s="26">
        <v>12.012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298</v>
      </c>
    </row>
    <row r="25" spans="1:5" ht="12.75">
      <c r="A25" s="30" t="s">
        <v>45</v>
      </c>
      <c r="E25" s="31" t="s">
        <v>299</v>
      </c>
    </row>
    <row r="26" spans="1:5" ht="63.75">
      <c r="A26" t="s">
        <v>46</v>
      </c>
      <c r="E26" s="29" t="s">
        <v>119</v>
      </c>
    </row>
    <row r="27" spans="1:16" ht="12.75">
      <c r="A27" s="18" t="s">
        <v>39</v>
      </c>
      <c s="23" t="s">
        <v>29</v>
      </c>
      <c s="23" t="s">
        <v>149</v>
      </c>
      <c s="18" t="s">
        <v>23</v>
      </c>
      <c s="24" t="s">
        <v>150</v>
      </c>
      <c s="25" t="s">
        <v>116</v>
      </c>
      <c s="26">
        <v>18.99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51">
      <c r="A28" s="28" t="s">
        <v>44</v>
      </c>
      <c r="E28" s="29" t="s">
        <v>300</v>
      </c>
    </row>
    <row r="29" spans="1:5" ht="12.75">
      <c r="A29" s="30" t="s">
        <v>45</v>
      </c>
      <c r="E29" s="31" t="s">
        <v>301</v>
      </c>
    </row>
    <row r="30" spans="1:5" ht="318.75">
      <c r="A30" t="s">
        <v>46</v>
      </c>
      <c r="E30" s="29" t="s">
        <v>153</v>
      </c>
    </row>
    <row r="31" spans="1:16" ht="12.75">
      <c r="A31" s="18" t="s">
        <v>39</v>
      </c>
      <c s="23" t="s">
        <v>31</v>
      </c>
      <c s="23" t="s">
        <v>149</v>
      </c>
      <c s="18" t="s">
        <v>17</v>
      </c>
      <c s="24" t="s">
        <v>150</v>
      </c>
      <c s="25" t="s">
        <v>116</v>
      </c>
      <c s="26">
        <v>30.15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44</v>
      </c>
      <c r="E32" s="29" t="s">
        <v>302</v>
      </c>
    </row>
    <row r="33" spans="1:5" ht="12.75">
      <c r="A33" s="30" t="s">
        <v>45</v>
      </c>
      <c r="E33" s="31" t="s">
        <v>303</v>
      </c>
    </row>
    <row r="34" spans="1:5" ht="318.75">
      <c r="A34" t="s">
        <v>46</v>
      </c>
      <c r="E34" s="29" t="s">
        <v>153</v>
      </c>
    </row>
    <row r="35" spans="1:18" ht="12.75" customHeight="1">
      <c r="A35" s="5" t="s">
        <v>37</v>
      </c>
      <c s="5"/>
      <c s="35" t="s">
        <v>17</v>
      </c>
      <c s="5"/>
      <c s="21" t="s">
        <v>178</v>
      </c>
      <c s="5"/>
      <c s="5"/>
      <c s="5"/>
      <c s="36">
        <f>0+Q35</f>
      </c>
      <c r="O35">
        <f>0+R35</f>
      </c>
      <c r="Q35">
        <f>0+I36+I40</f>
      </c>
      <c>
        <f>0+O36+O40</f>
      </c>
    </row>
    <row r="36" spans="1:16" ht="12.75">
      <c r="A36" s="18" t="s">
        <v>39</v>
      </c>
      <c s="23" t="s">
        <v>64</v>
      </c>
      <c s="23" t="s">
        <v>180</v>
      </c>
      <c s="18" t="s">
        <v>41</v>
      </c>
      <c s="24" t="s">
        <v>181</v>
      </c>
      <c s="25" t="s">
        <v>116</v>
      </c>
      <c s="26">
        <v>30.15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51">
      <c r="A37" s="28" t="s">
        <v>44</v>
      </c>
      <c r="E37" s="29" t="s">
        <v>182</v>
      </c>
    </row>
    <row r="38" spans="1:5" ht="12.75">
      <c r="A38" s="30" t="s">
        <v>45</v>
      </c>
      <c r="E38" s="31" t="s">
        <v>303</v>
      </c>
    </row>
    <row r="39" spans="1:5" ht="38.25">
      <c r="A39" t="s">
        <v>46</v>
      </c>
      <c r="E39" s="29" t="s">
        <v>184</v>
      </c>
    </row>
    <row r="40" spans="1:16" ht="12.75">
      <c r="A40" s="18" t="s">
        <v>39</v>
      </c>
      <c s="23" t="s">
        <v>68</v>
      </c>
      <c s="23" t="s">
        <v>186</v>
      </c>
      <c s="18" t="s">
        <v>41</v>
      </c>
      <c s="24" t="s">
        <v>187</v>
      </c>
      <c s="25" t="s">
        <v>174</v>
      </c>
      <c s="26">
        <v>371.85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38.25">
      <c r="A41" s="28" t="s">
        <v>44</v>
      </c>
      <c r="E41" s="29" t="s">
        <v>304</v>
      </c>
    </row>
    <row r="42" spans="1:5" ht="12.75">
      <c r="A42" s="30" t="s">
        <v>45</v>
      </c>
      <c r="E42" s="31" t="s">
        <v>305</v>
      </c>
    </row>
    <row r="43" spans="1:5" ht="102">
      <c r="A43" t="s">
        <v>46</v>
      </c>
      <c r="E43" s="29" t="s">
        <v>190</v>
      </c>
    </row>
    <row r="44" spans="1:18" ht="12.75" customHeight="1">
      <c r="A44" s="5" t="s">
        <v>37</v>
      </c>
      <c s="5"/>
      <c s="35" t="s">
        <v>29</v>
      </c>
      <c s="5"/>
      <c s="21" t="s">
        <v>201</v>
      </c>
      <c s="5"/>
      <c s="5"/>
      <c s="5"/>
      <c s="36">
        <f>0+Q44</f>
      </c>
      <c r="O44">
        <f>0+R44</f>
      </c>
      <c r="Q44">
        <f>0+I45+I49+I53</f>
      </c>
      <c>
        <f>0+O45+O49+O53</f>
      </c>
    </row>
    <row r="45" spans="1:16" ht="12.75">
      <c r="A45" s="18" t="s">
        <v>39</v>
      </c>
      <c s="23" t="s">
        <v>34</v>
      </c>
      <c s="23" t="s">
        <v>203</v>
      </c>
      <c s="18" t="s">
        <v>41</v>
      </c>
      <c s="24" t="s">
        <v>204</v>
      </c>
      <c s="25" t="s">
        <v>174</v>
      </c>
      <c s="26">
        <v>100.5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306</v>
      </c>
    </row>
    <row r="47" spans="1:5" ht="12.75">
      <c r="A47" s="30" t="s">
        <v>45</v>
      </c>
      <c r="E47" s="31" t="s">
        <v>307</v>
      </c>
    </row>
    <row r="48" spans="1:5" ht="51">
      <c r="A48" t="s">
        <v>46</v>
      </c>
      <c r="E48" s="29" t="s">
        <v>207</v>
      </c>
    </row>
    <row r="49" spans="1:16" ht="12.75">
      <c r="A49" s="18" t="s">
        <v>39</v>
      </c>
      <c s="23" t="s">
        <v>36</v>
      </c>
      <c s="23" t="s">
        <v>235</v>
      </c>
      <c s="18" t="s">
        <v>41</v>
      </c>
      <c s="24" t="s">
        <v>236</v>
      </c>
      <c s="25" t="s">
        <v>174</v>
      </c>
      <c s="26">
        <v>89.7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25.5">
      <c r="A50" s="28" t="s">
        <v>44</v>
      </c>
      <c r="E50" s="29" t="s">
        <v>308</v>
      </c>
    </row>
    <row r="51" spans="1:5" ht="12.75">
      <c r="A51" s="30" t="s">
        <v>45</v>
      </c>
      <c r="E51" s="31" t="s">
        <v>309</v>
      </c>
    </row>
    <row r="52" spans="1:5" ht="153">
      <c r="A52" t="s">
        <v>46</v>
      </c>
      <c r="E52" s="29" t="s">
        <v>239</v>
      </c>
    </row>
    <row r="53" spans="1:16" ht="25.5">
      <c r="A53" s="18" t="s">
        <v>39</v>
      </c>
      <c s="23" t="s">
        <v>79</v>
      </c>
      <c s="23" t="s">
        <v>246</v>
      </c>
      <c s="18" t="s">
        <v>41</v>
      </c>
      <c s="24" t="s">
        <v>247</v>
      </c>
      <c s="25" t="s">
        <v>174</v>
      </c>
      <c s="26">
        <v>8.5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38.25">
      <c r="A54" s="28" t="s">
        <v>44</v>
      </c>
      <c r="E54" s="29" t="s">
        <v>248</v>
      </c>
    </row>
    <row r="55" spans="1:5" ht="12.75">
      <c r="A55" s="30" t="s">
        <v>45</v>
      </c>
      <c r="E55" s="31" t="s">
        <v>310</v>
      </c>
    </row>
    <row r="56" spans="1:5" ht="153">
      <c r="A56" t="s">
        <v>46</v>
      </c>
      <c r="E56" s="29" t="s">
        <v>239</v>
      </c>
    </row>
    <row r="57" spans="1:18" ht="12.75" customHeight="1">
      <c r="A57" s="5" t="s">
        <v>37</v>
      </c>
      <c s="5"/>
      <c s="35" t="s">
        <v>34</v>
      </c>
      <c s="5"/>
      <c s="21" t="s">
        <v>257</v>
      </c>
      <c s="5"/>
      <c s="5"/>
      <c s="5"/>
      <c s="36">
        <f>0+Q57</f>
      </c>
      <c r="O57">
        <f>0+R57</f>
      </c>
      <c r="Q57">
        <f>0+I58+I62+I66</f>
      </c>
      <c>
        <f>0+O58+O62+O66</f>
      </c>
    </row>
    <row r="58" spans="1:16" ht="25.5">
      <c r="A58" s="18" t="s">
        <v>39</v>
      </c>
      <c s="23" t="s">
        <v>83</v>
      </c>
      <c s="23" t="s">
        <v>276</v>
      </c>
      <c s="18" t="s">
        <v>41</v>
      </c>
      <c s="24" t="s">
        <v>277</v>
      </c>
      <c s="25" t="s">
        <v>174</v>
      </c>
      <c s="26">
        <v>2.16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278</v>
      </c>
    </row>
    <row r="60" spans="1:5" ht="12.75">
      <c r="A60" s="30" t="s">
        <v>45</v>
      </c>
      <c r="E60" s="31" t="s">
        <v>311</v>
      </c>
    </row>
    <row r="61" spans="1:5" ht="38.25">
      <c r="A61" t="s">
        <v>46</v>
      </c>
      <c r="E61" s="29" t="s">
        <v>274</v>
      </c>
    </row>
    <row r="62" spans="1:16" ht="12.75">
      <c r="A62" s="18" t="s">
        <v>39</v>
      </c>
      <c s="23" t="s">
        <v>89</v>
      </c>
      <c s="23" t="s">
        <v>281</v>
      </c>
      <c s="18" t="s">
        <v>41</v>
      </c>
      <c s="24" t="s">
        <v>282</v>
      </c>
      <c s="25" t="s">
        <v>142</v>
      </c>
      <c s="26">
        <v>65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283</v>
      </c>
    </row>
    <row r="64" spans="1:5" ht="12.75">
      <c r="A64" s="30" t="s">
        <v>45</v>
      </c>
      <c r="E64" s="31" t="s">
        <v>312</v>
      </c>
    </row>
    <row r="65" spans="1:5" ht="51">
      <c r="A65" t="s">
        <v>46</v>
      </c>
      <c r="E65" s="29" t="s">
        <v>285</v>
      </c>
    </row>
    <row r="66" spans="1:16" ht="12.75">
      <c r="A66" s="18" t="s">
        <v>39</v>
      </c>
      <c s="23" t="s">
        <v>94</v>
      </c>
      <c s="23" t="s">
        <v>287</v>
      </c>
      <c s="18" t="s">
        <v>41</v>
      </c>
      <c s="24" t="s">
        <v>288</v>
      </c>
      <c s="25" t="s">
        <v>142</v>
      </c>
      <c s="26">
        <v>95.3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289</v>
      </c>
    </row>
    <row r="68" spans="1:5" ht="12.75">
      <c r="A68" s="30" t="s">
        <v>45</v>
      </c>
      <c r="E68" s="31" t="s">
        <v>313</v>
      </c>
    </row>
    <row r="69" spans="1:5" ht="51">
      <c r="A69" t="s">
        <v>46</v>
      </c>
      <c r="E69" s="29" t="s">
        <v>285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0+O9+O14+O23+O32+O45+O50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314</v>
      </c>
      <c s="32">
        <f>0+I9+I14+I23+I32+I45+I50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314</v>
      </c>
      <c s="5"/>
      <c s="14" t="s">
        <v>315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101</v>
      </c>
      <c s="18" t="s">
        <v>41</v>
      </c>
      <c s="24" t="s">
        <v>102</v>
      </c>
      <c s="25" t="s">
        <v>103</v>
      </c>
      <c s="26">
        <v>116.848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293</v>
      </c>
    </row>
    <row r="12" spans="1:5" ht="38.25">
      <c r="A12" s="30" t="s">
        <v>45</v>
      </c>
      <c r="E12" s="31" t="s">
        <v>316</v>
      </c>
    </row>
    <row r="13" spans="1:5" ht="25.5">
      <c r="A13" t="s">
        <v>46</v>
      </c>
      <c r="E13" s="29" t="s">
        <v>106</v>
      </c>
    </row>
    <row r="14" spans="1:18" ht="12.75" customHeight="1">
      <c r="A14" s="5" t="s">
        <v>37</v>
      </c>
      <c s="5"/>
      <c s="35" t="s">
        <v>23</v>
      </c>
      <c s="5"/>
      <c s="21" t="s">
        <v>113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39</v>
      </c>
      <c s="23" t="s">
        <v>17</v>
      </c>
      <c s="23" t="s">
        <v>149</v>
      </c>
      <c s="18" t="s">
        <v>23</v>
      </c>
      <c s="24" t="s">
        <v>150</v>
      </c>
      <c s="25" t="s">
        <v>116</v>
      </c>
      <c s="26">
        <v>32.264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51">
      <c r="A16" s="28" t="s">
        <v>44</v>
      </c>
      <c r="E16" s="29" t="s">
        <v>317</v>
      </c>
    </row>
    <row r="17" spans="1:5" ht="12.75">
      <c r="A17" s="30" t="s">
        <v>45</v>
      </c>
      <c r="E17" s="31" t="s">
        <v>318</v>
      </c>
    </row>
    <row r="18" spans="1:5" ht="318.75">
      <c r="A18" t="s">
        <v>46</v>
      </c>
      <c r="E18" s="29" t="s">
        <v>153</v>
      </c>
    </row>
    <row r="19" spans="1:16" ht="12.75">
      <c r="A19" s="18" t="s">
        <v>39</v>
      </c>
      <c s="23" t="s">
        <v>16</v>
      </c>
      <c s="23" t="s">
        <v>149</v>
      </c>
      <c s="18" t="s">
        <v>17</v>
      </c>
      <c s="24" t="s">
        <v>150</v>
      </c>
      <c s="25" t="s">
        <v>116</v>
      </c>
      <c s="26">
        <v>26.16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51">
      <c r="A20" s="28" t="s">
        <v>44</v>
      </c>
      <c r="E20" s="29" t="s">
        <v>302</v>
      </c>
    </row>
    <row r="21" spans="1:5" ht="12.75">
      <c r="A21" s="30" t="s">
        <v>45</v>
      </c>
      <c r="E21" s="31" t="s">
        <v>319</v>
      </c>
    </row>
    <row r="22" spans="1:5" ht="318.75">
      <c r="A22" t="s">
        <v>46</v>
      </c>
      <c r="E22" s="29" t="s">
        <v>153</v>
      </c>
    </row>
    <row r="23" spans="1:18" ht="12.75" customHeight="1">
      <c r="A23" s="5" t="s">
        <v>37</v>
      </c>
      <c s="5"/>
      <c s="35" t="s">
        <v>17</v>
      </c>
      <c s="5"/>
      <c s="21" t="s">
        <v>178</v>
      </c>
      <c s="5"/>
      <c s="5"/>
      <c s="5"/>
      <c s="36">
        <f>0+Q23</f>
      </c>
      <c r="O23">
        <f>0+R23</f>
      </c>
      <c r="Q23">
        <f>0+I24+I28</f>
      </c>
      <c>
        <f>0+O24+O28</f>
      </c>
    </row>
    <row r="24" spans="1:16" ht="12.75">
      <c r="A24" s="18" t="s">
        <v>39</v>
      </c>
      <c s="23" t="s">
        <v>27</v>
      </c>
      <c s="23" t="s">
        <v>180</v>
      </c>
      <c s="18" t="s">
        <v>41</v>
      </c>
      <c s="24" t="s">
        <v>181</v>
      </c>
      <c s="25" t="s">
        <v>116</v>
      </c>
      <c s="26">
        <v>26.16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51">
      <c r="A25" s="28" t="s">
        <v>44</v>
      </c>
      <c r="E25" s="29" t="s">
        <v>182</v>
      </c>
    </row>
    <row r="26" spans="1:5" ht="12.75">
      <c r="A26" s="30" t="s">
        <v>45</v>
      </c>
      <c r="E26" s="31" t="s">
        <v>319</v>
      </c>
    </row>
    <row r="27" spans="1:5" ht="38.25">
      <c r="A27" t="s">
        <v>46</v>
      </c>
      <c r="E27" s="29" t="s">
        <v>184</v>
      </c>
    </row>
    <row r="28" spans="1:16" ht="12.75">
      <c r="A28" s="18" t="s">
        <v>39</v>
      </c>
      <c s="23" t="s">
        <v>29</v>
      </c>
      <c s="23" t="s">
        <v>186</v>
      </c>
      <c s="18" t="s">
        <v>41</v>
      </c>
      <c s="24" t="s">
        <v>187</v>
      </c>
      <c s="25" t="s">
        <v>174</v>
      </c>
      <c s="26">
        <v>200.56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38.25">
      <c r="A29" s="28" t="s">
        <v>44</v>
      </c>
      <c r="E29" s="29" t="s">
        <v>304</v>
      </c>
    </row>
    <row r="30" spans="1:5" ht="12.75">
      <c r="A30" s="30" t="s">
        <v>45</v>
      </c>
      <c r="E30" s="31" t="s">
        <v>320</v>
      </c>
    </row>
    <row r="31" spans="1:5" ht="102">
      <c r="A31" t="s">
        <v>46</v>
      </c>
      <c r="E31" s="29" t="s">
        <v>190</v>
      </c>
    </row>
    <row r="32" spans="1:18" ht="12.75" customHeight="1">
      <c r="A32" s="5" t="s">
        <v>37</v>
      </c>
      <c s="5"/>
      <c s="35" t="s">
        <v>29</v>
      </c>
      <c s="5"/>
      <c s="21" t="s">
        <v>201</v>
      </c>
      <c s="5"/>
      <c s="5"/>
      <c s="5"/>
      <c s="36">
        <f>0+Q32</f>
      </c>
      <c r="O32">
        <f>0+R32</f>
      </c>
      <c r="Q32">
        <f>0+I33+I37+I41</f>
      </c>
      <c>
        <f>0+O33+O37+O41</f>
      </c>
    </row>
    <row r="33" spans="1:16" ht="12.75">
      <c r="A33" s="18" t="s">
        <v>39</v>
      </c>
      <c s="23" t="s">
        <v>31</v>
      </c>
      <c s="23" t="s">
        <v>321</v>
      </c>
      <c s="18" t="s">
        <v>41</v>
      </c>
      <c s="24" t="s">
        <v>322</v>
      </c>
      <c s="25" t="s">
        <v>174</v>
      </c>
      <c s="26">
        <v>87.2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306</v>
      </c>
    </row>
    <row r="35" spans="1:5" ht="12.75">
      <c r="A35" s="30" t="s">
        <v>45</v>
      </c>
      <c r="E35" s="31" t="s">
        <v>323</v>
      </c>
    </row>
    <row r="36" spans="1:5" ht="51">
      <c r="A36" t="s">
        <v>46</v>
      </c>
      <c r="E36" s="29" t="s">
        <v>207</v>
      </c>
    </row>
    <row r="37" spans="1:16" ht="12.75">
      <c r="A37" s="18" t="s">
        <v>39</v>
      </c>
      <c s="23" t="s">
        <v>64</v>
      </c>
      <c s="23" t="s">
        <v>324</v>
      </c>
      <c s="18" t="s">
        <v>41</v>
      </c>
      <c s="24" t="s">
        <v>325</v>
      </c>
      <c s="25" t="s">
        <v>174</v>
      </c>
      <c s="26">
        <v>60.15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326</v>
      </c>
    </row>
    <row r="39" spans="1:5" ht="12.75">
      <c r="A39" s="30" t="s">
        <v>45</v>
      </c>
      <c r="E39" s="31" t="s">
        <v>327</v>
      </c>
    </row>
    <row r="40" spans="1:5" ht="153">
      <c r="A40" t="s">
        <v>46</v>
      </c>
      <c r="E40" s="29" t="s">
        <v>239</v>
      </c>
    </row>
    <row r="41" spans="1:16" ht="25.5">
      <c r="A41" s="18" t="s">
        <v>39</v>
      </c>
      <c s="23" t="s">
        <v>68</v>
      </c>
      <c s="23" t="s">
        <v>328</v>
      </c>
      <c s="18" t="s">
        <v>41</v>
      </c>
      <c s="24" t="s">
        <v>329</v>
      </c>
      <c s="25" t="s">
        <v>174</v>
      </c>
      <c s="26">
        <v>18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330</v>
      </c>
    </row>
    <row r="43" spans="1:5" ht="12.75">
      <c r="A43" s="30" t="s">
        <v>45</v>
      </c>
      <c r="E43" s="31" t="s">
        <v>331</v>
      </c>
    </row>
    <row r="44" spans="1:5" ht="153">
      <c r="A44" t="s">
        <v>46</v>
      </c>
      <c r="E44" s="29" t="s">
        <v>239</v>
      </c>
    </row>
    <row r="45" spans="1:18" ht="12.75" customHeight="1">
      <c r="A45" s="5" t="s">
        <v>37</v>
      </c>
      <c s="5"/>
      <c s="35" t="s">
        <v>68</v>
      </c>
      <c s="5"/>
      <c s="21" t="s">
        <v>250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39</v>
      </c>
      <c s="23" t="s">
        <v>34</v>
      </c>
      <c s="23" t="s">
        <v>332</v>
      </c>
      <c s="18" t="s">
        <v>41</v>
      </c>
      <c s="24" t="s">
        <v>333</v>
      </c>
      <c s="25" t="s">
        <v>142</v>
      </c>
      <c s="26">
        <v>46.5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44</v>
      </c>
      <c r="E47" s="29" t="s">
        <v>334</v>
      </c>
    </row>
    <row r="48" spans="1:5" ht="12.75">
      <c r="A48" s="30" t="s">
        <v>45</v>
      </c>
      <c r="E48" s="31" t="s">
        <v>335</v>
      </c>
    </row>
    <row r="49" spans="1:5" ht="242.25">
      <c r="A49" t="s">
        <v>46</v>
      </c>
      <c r="E49" s="29" t="s">
        <v>336</v>
      </c>
    </row>
    <row r="50" spans="1:18" ht="12.75" customHeight="1">
      <c r="A50" s="5" t="s">
        <v>37</v>
      </c>
      <c s="5"/>
      <c s="35" t="s">
        <v>34</v>
      </c>
      <c s="5"/>
      <c s="21" t="s">
        <v>257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39</v>
      </c>
      <c s="23" t="s">
        <v>36</v>
      </c>
      <c s="23" t="s">
        <v>281</v>
      </c>
      <c s="18" t="s">
        <v>41</v>
      </c>
      <c s="24" t="s">
        <v>282</v>
      </c>
      <c s="25" t="s">
        <v>142</v>
      </c>
      <c s="26">
        <v>25.9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283</v>
      </c>
    </row>
    <row r="53" spans="1:5" ht="12.75">
      <c r="A53" s="30" t="s">
        <v>45</v>
      </c>
      <c r="E53" s="31" t="s">
        <v>337</v>
      </c>
    </row>
    <row r="54" spans="1:5" ht="51">
      <c r="A54" t="s">
        <v>46</v>
      </c>
      <c r="E54" s="29" t="s">
        <v>285</v>
      </c>
    </row>
    <row r="55" spans="1:16" ht="12.75">
      <c r="A55" s="18" t="s">
        <v>39</v>
      </c>
      <c s="23" t="s">
        <v>79</v>
      </c>
      <c s="23" t="s">
        <v>287</v>
      </c>
      <c s="18" t="s">
        <v>41</v>
      </c>
      <c s="24" t="s">
        <v>288</v>
      </c>
      <c s="25" t="s">
        <v>142</v>
      </c>
      <c s="26">
        <v>54.7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289</v>
      </c>
    </row>
    <row r="57" spans="1:5" ht="12.75">
      <c r="A57" s="30" t="s">
        <v>45</v>
      </c>
      <c r="E57" s="31" t="s">
        <v>338</v>
      </c>
    </row>
    <row r="58" spans="1:5" ht="51">
      <c r="A58" t="s">
        <v>46</v>
      </c>
      <c r="E58" s="29" t="s">
        <v>285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0+O9+O14+O23+O32+O53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339</v>
      </c>
      <c s="32">
        <f>0+I9+I14+I23+I32+I53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339</v>
      </c>
      <c s="5"/>
      <c s="14" t="s">
        <v>340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101</v>
      </c>
      <c s="18" t="s">
        <v>41</v>
      </c>
      <c s="24" t="s">
        <v>102</v>
      </c>
      <c s="25" t="s">
        <v>103</v>
      </c>
      <c s="26">
        <v>103.6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293</v>
      </c>
    </row>
    <row r="12" spans="1:5" ht="38.25">
      <c r="A12" s="30" t="s">
        <v>45</v>
      </c>
      <c r="E12" s="31" t="s">
        <v>341</v>
      </c>
    </row>
    <row r="13" spans="1:5" ht="25.5">
      <c r="A13" t="s">
        <v>46</v>
      </c>
      <c r="E13" s="29" t="s">
        <v>106</v>
      </c>
    </row>
    <row r="14" spans="1:18" ht="12.75" customHeight="1">
      <c r="A14" s="5" t="s">
        <v>37</v>
      </c>
      <c s="5"/>
      <c s="35" t="s">
        <v>23</v>
      </c>
      <c s="5"/>
      <c s="21" t="s">
        <v>113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39</v>
      </c>
      <c s="23" t="s">
        <v>17</v>
      </c>
      <c s="23" t="s">
        <v>149</v>
      </c>
      <c s="18" t="s">
        <v>23</v>
      </c>
      <c s="24" t="s">
        <v>150</v>
      </c>
      <c s="25" t="s">
        <v>116</v>
      </c>
      <c s="26">
        <v>20.656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38.25">
      <c r="A16" s="28" t="s">
        <v>44</v>
      </c>
      <c r="E16" s="29" t="s">
        <v>342</v>
      </c>
    </row>
    <row r="17" spans="1:5" ht="12.75">
      <c r="A17" s="30" t="s">
        <v>45</v>
      </c>
      <c r="E17" s="31" t="s">
        <v>343</v>
      </c>
    </row>
    <row r="18" spans="1:5" ht="318.75">
      <c r="A18" t="s">
        <v>46</v>
      </c>
      <c r="E18" s="29" t="s">
        <v>153</v>
      </c>
    </row>
    <row r="19" spans="1:16" ht="12.75">
      <c r="A19" s="18" t="s">
        <v>39</v>
      </c>
      <c s="23" t="s">
        <v>16</v>
      </c>
      <c s="23" t="s">
        <v>149</v>
      </c>
      <c s="18" t="s">
        <v>17</v>
      </c>
      <c s="24" t="s">
        <v>150</v>
      </c>
      <c s="25" t="s">
        <v>116</v>
      </c>
      <c s="26">
        <v>31.14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51">
      <c r="A20" s="28" t="s">
        <v>44</v>
      </c>
      <c r="E20" s="29" t="s">
        <v>302</v>
      </c>
    </row>
    <row r="21" spans="1:5" ht="12.75">
      <c r="A21" s="30" t="s">
        <v>45</v>
      </c>
      <c r="E21" s="31" t="s">
        <v>344</v>
      </c>
    </row>
    <row r="22" spans="1:5" ht="318.75">
      <c r="A22" t="s">
        <v>46</v>
      </c>
      <c r="E22" s="29" t="s">
        <v>153</v>
      </c>
    </row>
    <row r="23" spans="1:18" ht="12.75" customHeight="1">
      <c r="A23" s="5" t="s">
        <v>37</v>
      </c>
      <c s="5"/>
      <c s="35" t="s">
        <v>17</v>
      </c>
      <c s="5"/>
      <c s="21" t="s">
        <v>178</v>
      </c>
      <c s="5"/>
      <c s="5"/>
      <c s="5"/>
      <c s="36">
        <f>0+Q23</f>
      </c>
      <c r="O23">
        <f>0+R23</f>
      </c>
      <c r="Q23">
        <f>0+I24+I28</f>
      </c>
      <c>
        <f>0+O24+O28</f>
      </c>
    </row>
    <row r="24" spans="1:16" ht="12.75">
      <c r="A24" s="18" t="s">
        <v>39</v>
      </c>
      <c s="23" t="s">
        <v>27</v>
      </c>
      <c s="23" t="s">
        <v>180</v>
      </c>
      <c s="18" t="s">
        <v>41</v>
      </c>
      <c s="24" t="s">
        <v>181</v>
      </c>
      <c s="25" t="s">
        <v>116</v>
      </c>
      <c s="26">
        <v>31.14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51">
      <c r="A25" s="28" t="s">
        <v>44</v>
      </c>
      <c r="E25" s="29" t="s">
        <v>182</v>
      </c>
    </row>
    <row r="26" spans="1:5" ht="12.75">
      <c r="A26" s="30" t="s">
        <v>45</v>
      </c>
      <c r="E26" s="31" t="s">
        <v>345</v>
      </c>
    </row>
    <row r="27" spans="1:5" ht="38.25">
      <c r="A27" t="s">
        <v>46</v>
      </c>
      <c r="E27" s="29" t="s">
        <v>184</v>
      </c>
    </row>
    <row r="28" spans="1:16" ht="12.75">
      <c r="A28" s="18" t="s">
        <v>39</v>
      </c>
      <c s="23" t="s">
        <v>29</v>
      </c>
      <c s="23" t="s">
        <v>186</v>
      </c>
      <c s="18" t="s">
        <v>41</v>
      </c>
      <c s="24" t="s">
        <v>187</v>
      </c>
      <c s="25" t="s">
        <v>174</v>
      </c>
      <c s="26">
        <v>238.74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38.25">
      <c r="A29" s="28" t="s">
        <v>44</v>
      </c>
      <c r="E29" s="29" t="s">
        <v>304</v>
      </c>
    </row>
    <row r="30" spans="1:5" ht="12.75">
      <c r="A30" s="30" t="s">
        <v>45</v>
      </c>
      <c r="E30" s="31" t="s">
        <v>346</v>
      </c>
    </row>
    <row r="31" spans="1:5" ht="102">
      <c r="A31" t="s">
        <v>46</v>
      </c>
      <c r="E31" s="29" t="s">
        <v>190</v>
      </c>
    </row>
    <row r="32" spans="1:18" ht="12.75" customHeight="1">
      <c r="A32" s="5" t="s">
        <v>37</v>
      </c>
      <c s="5"/>
      <c s="35" t="s">
        <v>29</v>
      </c>
      <c s="5"/>
      <c s="21" t="s">
        <v>201</v>
      </c>
      <c s="5"/>
      <c s="5"/>
      <c s="5"/>
      <c s="36">
        <f>0+Q32</f>
      </c>
      <c r="O32">
        <f>0+R32</f>
      </c>
      <c r="Q32">
        <f>0+I33+I37+I41+I45+I49</f>
      </c>
      <c>
        <f>0+O33+O37+O41+O45+O49</f>
      </c>
    </row>
    <row r="33" spans="1:16" ht="12.75">
      <c r="A33" s="18" t="s">
        <v>39</v>
      </c>
      <c s="23" t="s">
        <v>31</v>
      </c>
      <c s="23" t="s">
        <v>203</v>
      </c>
      <c s="18" t="s">
        <v>41</v>
      </c>
      <c s="24" t="s">
        <v>204</v>
      </c>
      <c s="25" t="s">
        <v>174</v>
      </c>
      <c s="26">
        <v>103.8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25.5">
      <c r="A34" s="28" t="s">
        <v>44</v>
      </c>
      <c r="E34" s="29" t="s">
        <v>347</v>
      </c>
    </row>
    <row r="35" spans="1:5" ht="12.75">
      <c r="A35" s="30" t="s">
        <v>45</v>
      </c>
      <c r="E35" s="31" t="s">
        <v>348</v>
      </c>
    </row>
    <row r="36" spans="1:5" ht="51">
      <c r="A36" t="s">
        <v>46</v>
      </c>
      <c r="E36" s="29" t="s">
        <v>207</v>
      </c>
    </row>
    <row r="37" spans="1:16" ht="12.75">
      <c r="A37" s="18" t="s">
        <v>39</v>
      </c>
      <c s="23" t="s">
        <v>64</v>
      </c>
      <c s="23" t="s">
        <v>235</v>
      </c>
      <c s="18" t="s">
        <v>41</v>
      </c>
      <c s="24" t="s">
        <v>236</v>
      </c>
      <c s="25" t="s">
        <v>174</v>
      </c>
      <c s="26">
        <v>43.1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25.5">
      <c r="A38" s="28" t="s">
        <v>44</v>
      </c>
      <c r="E38" s="29" t="s">
        <v>308</v>
      </c>
    </row>
    <row r="39" spans="1:5" ht="12.75">
      <c r="A39" s="30" t="s">
        <v>45</v>
      </c>
      <c r="E39" s="31" t="s">
        <v>349</v>
      </c>
    </row>
    <row r="40" spans="1:5" ht="153">
      <c r="A40" t="s">
        <v>46</v>
      </c>
      <c r="E40" s="29" t="s">
        <v>239</v>
      </c>
    </row>
    <row r="41" spans="1:16" ht="12.75">
      <c r="A41" s="18" t="s">
        <v>39</v>
      </c>
      <c s="23" t="s">
        <v>68</v>
      </c>
      <c s="23" t="s">
        <v>350</v>
      </c>
      <c s="18" t="s">
        <v>41</v>
      </c>
      <c s="24" t="s">
        <v>351</v>
      </c>
      <c s="25" t="s">
        <v>174</v>
      </c>
      <c s="26">
        <v>7.8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25.5">
      <c r="A42" s="28" t="s">
        <v>44</v>
      </c>
      <c r="E42" s="29" t="s">
        <v>352</v>
      </c>
    </row>
    <row r="43" spans="1:5" ht="12.75">
      <c r="A43" s="30" t="s">
        <v>45</v>
      </c>
      <c r="E43" s="31" t="s">
        <v>353</v>
      </c>
    </row>
    <row r="44" spans="1:5" ht="153">
      <c r="A44" t="s">
        <v>46</v>
      </c>
      <c r="E44" s="29" t="s">
        <v>239</v>
      </c>
    </row>
    <row r="45" spans="1:16" ht="25.5">
      <c r="A45" s="18" t="s">
        <v>39</v>
      </c>
      <c s="23" t="s">
        <v>34</v>
      </c>
      <c s="23" t="s">
        <v>241</v>
      </c>
      <c s="18" t="s">
        <v>41</v>
      </c>
      <c s="24" t="s">
        <v>242</v>
      </c>
      <c s="25" t="s">
        <v>174</v>
      </c>
      <c s="26">
        <v>4.44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243</v>
      </c>
    </row>
    <row r="47" spans="1:5" ht="12.75">
      <c r="A47" s="30" t="s">
        <v>45</v>
      </c>
      <c r="E47" s="31" t="s">
        <v>354</v>
      </c>
    </row>
    <row r="48" spans="1:5" ht="153">
      <c r="A48" t="s">
        <v>46</v>
      </c>
      <c r="E48" s="29" t="s">
        <v>239</v>
      </c>
    </row>
    <row r="49" spans="1:16" ht="25.5">
      <c r="A49" s="18" t="s">
        <v>39</v>
      </c>
      <c s="23" t="s">
        <v>36</v>
      </c>
      <c s="23" t="s">
        <v>246</v>
      </c>
      <c s="18" t="s">
        <v>41</v>
      </c>
      <c s="24" t="s">
        <v>247</v>
      </c>
      <c s="25" t="s">
        <v>174</v>
      </c>
      <c s="26">
        <v>3.2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25.5">
      <c r="A50" s="28" t="s">
        <v>44</v>
      </c>
      <c r="E50" s="29" t="s">
        <v>355</v>
      </c>
    </row>
    <row r="51" spans="1:5" ht="12.75">
      <c r="A51" s="30" t="s">
        <v>45</v>
      </c>
      <c r="E51" s="31" t="s">
        <v>356</v>
      </c>
    </row>
    <row r="52" spans="1:5" ht="153">
      <c r="A52" t="s">
        <v>46</v>
      </c>
      <c r="E52" s="29" t="s">
        <v>239</v>
      </c>
    </row>
    <row r="53" spans="1:18" ht="12.75" customHeight="1">
      <c r="A53" s="5" t="s">
        <v>37</v>
      </c>
      <c s="5"/>
      <c s="35" t="s">
        <v>34</v>
      </c>
      <c s="5"/>
      <c s="21" t="s">
        <v>257</v>
      </c>
      <c s="5"/>
      <c s="5"/>
      <c s="5"/>
      <c s="36">
        <f>0+Q53</f>
      </c>
      <c r="O53">
        <f>0+R53</f>
      </c>
      <c r="Q53">
        <f>0+I54+I58+I62+I66+I70</f>
      </c>
      <c>
        <f>0+O54+O58+O62+O66+O70</f>
      </c>
    </row>
    <row r="54" spans="1:16" ht="25.5">
      <c r="A54" s="18" t="s">
        <v>39</v>
      </c>
      <c s="23" t="s">
        <v>79</v>
      </c>
      <c s="23" t="s">
        <v>259</v>
      </c>
      <c s="18" t="s">
        <v>41</v>
      </c>
      <c s="24" t="s">
        <v>260</v>
      </c>
      <c s="25" t="s">
        <v>86</v>
      </c>
      <c s="26">
        <v>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357</v>
      </c>
    </row>
    <row r="56" spans="1:5" ht="12.75">
      <c r="A56" s="30" t="s">
        <v>45</v>
      </c>
      <c r="E56" s="31" t="s">
        <v>358</v>
      </c>
    </row>
    <row r="57" spans="1:5" ht="25.5">
      <c r="A57" t="s">
        <v>46</v>
      </c>
      <c r="E57" s="29" t="s">
        <v>263</v>
      </c>
    </row>
    <row r="58" spans="1:16" ht="25.5">
      <c r="A58" s="18" t="s">
        <v>39</v>
      </c>
      <c s="23" t="s">
        <v>83</v>
      </c>
      <c s="23" t="s">
        <v>265</v>
      </c>
      <c s="18" t="s">
        <v>41</v>
      </c>
      <c s="24" t="s">
        <v>266</v>
      </c>
      <c s="25" t="s">
        <v>86</v>
      </c>
      <c s="26">
        <v>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12.75">
      <c r="A60" s="30" t="s">
        <v>45</v>
      </c>
      <c r="E60" s="31" t="s">
        <v>358</v>
      </c>
    </row>
    <row r="61" spans="1:5" ht="25.5">
      <c r="A61" t="s">
        <v>46</v>
      </c>
      <c r="E61" s="29" t="s">
        <v>268</v>
      </c>
    </row>
    <row r="62" spans="1:16" ht="12.75">
      <c r="A62" s="18" t="s">
        <v>39</v>
      </c>
      <c s="23" t="s">
        <v>89</v>
      </c>
      <c s="23" t="s">
        <v>281</v>
      </c>
      <c s="18" t="s">
        <v>41</v>
      </c>
      <c s="24" t="s">
        <v>282</v>
      </c>
      <c s="25" t="s">
        <v>142</v>
      </c>
      <c s="26">
        <v>60.8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283</v>
      </c>
    </row>
    <row r="64" spans="1:5" ht="12.75">
      <c r="A64" s="30" t="s">
        <v>45</v>
      </c>
      <c r="E64" s="31" t="s">
        <v>359</v>
      </c>
    </row>
    <row r="65" spans="1:5" ht="51">
      <c r="A65" t="s">
        <v>46</v>
      </c>
      <c r="E65" s="29" t="s">
        <v>285</v>
      </c>
    </row>
    <row r="66" spans="1:16" ht="12.75">
      <c r="A66" s="18" t="s">
        <v>39</v>
      </c>
      <c s="23" t="s">
        <v>94</v>
      </c>
      <c s="23" t="s">
        <v>287</v>
      </c>
      <c s="18" t="s">
        <v>41</v>
      </c>
      <c s="24" t="s">
        <v>288</v>
      </c>
      <c s="25" t="s">
        <v>142</v>
      </c>
      <c s="26">
        <v>31.3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289</v>
      </c>
    </row>
    <row r="68" spans="1:5" ht="12.75">
      <c r="A68" s="30" t="s">
        <v>45</v>
      </c>
      <c r="E68" s="31" t="s">
        <v>360</v>
      </c>
    </row>
    <row r="69" spans="1:5" ht="51">
      <c r="A69" t="s">
        <v>46</v>
      </c>
      <c r="E69" s="29" t="s">
        <v>285</v>
      </c>
    </row>
    <row r="70" spans="1:16" ht="12.75">
      <c r="A70" s="18" t="s">
        <v>39</v>
      </c>
      <c s="23" t="s">
        <v>156</v>
      </c>
      <c s="23" t="s">
        <v>361</v>
      </c>
      <c s="18" t="s">
        <v>41</v>
      </c>
      <c s="24" t="s">
        <v>362</v>
      </c>
      <c s="25" t="s">
        <v>142</v>
      </c>
      <c s="26">
        <v>30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363</v>
      </c>
    </row>
    <row r="72" spans="1:5" ht="38.25">
      <c r="A72" s="30" t="s">
        <v>45</v>
      </c>
      <c r="E72" s="31" t="s">
        <v>364</v>
      </c>
    </row>
    <row r="73" spans="1:5" ht="51">
      <c r="A73" t="s">
        <v>46</v>
      </c>
      <c r="E73" s="29" t="s">
        <v>285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365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365</v>
      </c>
      <c s="5"/>
      <c s="14" t="s">
        <v>366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367</v>
      </c>
      <c s="18" t="s">
        <v>41</v>
      </c>
      <c s="24" t="s">
        <v>368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44</v>
      </c>
      <c r="E11" s="29" t="s">
        <v>369</v>
      </c>
    </row>
    <row r="12" spans="1:5" ht="12.75">
      <c r="A12" s="30" t="s">
        <v>45</v>
      </c>
      <c r="E12" s="31" t="s">
        <v>370</v>
      </c>
    </row>
    <row r="13" spans="1:5" ht="12.75">
      <c r="A13" t="s">
        <v>46</v>
      </c>
      <c r="E13" s="29" t="s">
        <v>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371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371</v>
      </c>
      <c s="5"/>
      <c s="14" t="s">
        <v>372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113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373</v>
      </c>
      <c s="18" t="s">
        <v>41</v>
      </c>
      <c s="24" t="s">
        <v>374</v>
      </c>
      <c s="25" t="s">
        <v>86</v>
      </c>
      <c s="26">
        <v>30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45</v>
      </c>
      <c r="E12" s="31" t="s">
        <v>375</v>
      </c>
    </row>
    <row r="13" spans="1:5" ht="165.75">
      <c r="A13" t="s">
        <v>46</v>
      </c>
      <c r="E13" s="29" t="s">
        <v>376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377</v>
      </c>
      <c s="1"/>
      <c s="10" t="s">
        <v>378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45</v>
      </c>
      <c r="E12" s="31" t="s">
        <v>379</v>
      </c>
    </row>
    <row r="13" spans="1:5" ht="12.75">
      <c r="A13" t="s">
        <v>46</v>
      </c>
      <c r="E13" s="29" t="s">
        <v>47</v>
      </c>
    </row>
    <row r="14" spans="1:16" ht="12.75">
      <c r="A14" s="18" t="s">
        <v>39</v>
      </c>
      <c s="23" t="s">
        <v>17</v>
      </c>
      <c s="23" t="s">
        <v>48</v>
      </c>
      <c s="18" t="s">
        <v>41</v>
      </c>
      <c s="24" t="s">
        <v>49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45</v>
      </c>
      <c r="E16" s="31" t="s">
        <v>379</v>
      </c>
    </row>
    <row r="17" spans="1:5" ht="12.75">
      <c r="A17" t="s">
        <v>46</v>
      </c>
      <c r="E17" s="29" t="s">
        <v>47</v>
      </c>
    </row>
    <row r="18" spans="1:16" ht="12.75">
      <c r="A18" s="18" t="s">
        <v>39</v>
      </c>
      <c s="23" t="s">
        <v>16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380</v>
      </c>
    </row>
    <row r="20" spans="1:5" ht="12.75">
      <c r="A20" s="30" t="s">
        <v>45</v>
      </c>
      <c r="E20" s="31" t="s">
        <v>379</v>
      </c>
    </row>
    <row r="21" spans="1:5" ht="12.75">
      <c r="A21" t="s">
        <v>46</v>
      </c>
      <c r="E21" s="29" t="s">
        <v>53</v>
      </c>
    </row>
    <row r="22" spans="1:16" ht="12.75">
      <c r="A22" s="18" t="s">
        <v>39</v>
      </c>
      <c s="23" t="s">
        <v>27</v>
      </c>
      <c s="23" t="s">
        <v>55</v>
      </c>
      <c s="18" t="s">
        <v>41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381</v>
      </c>
    </row>
    <row r="24" spans="1:5" ht="12.75">
      <c r="A24" s="30" t="s">
        <v>45</v>
      </c>
      <c r="E24" s="31" t="s">
        <v>379</v>
      </c>
    </row>
    <row r="25" spans="1:5" ht="38.25">
      <c r="A25" t="s">
        <v>46</v>
      </c>
      <c r="E25" s="29" t="s">
        <v>58</v>
      </c>
    </row>
    <row r="26" spans="1:16" ht="12.75">
      <c r="A26" s="18" t="s">
        <v>39</v>
      </c>
      <c s="23" t="s">
        <v>29</v>
      </c>
      <c s="23" t="s">
        <v>59</v>
      </c>
      <c s="18" t="s">
        <v>41</v>
      </c>
      <c s="24" t="s">
        <v>60</v>
      </c>
      <c s="25" t="s">
        <v>61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382</v>
      </c>
    </row>
    <row r="28" spans="1:5" ht="12.75">
      <c r="A28" s="30" t="s">
        <v>45</v>
      </c>
      <c r="E28" s="31" t="s">
        <v>379</v>
      </c>
    </row>
    <row r="29" spans="1:5" ht="12.75">
      <c r="A29" t="s">
        <v>46</v>
      </c>
      <c r="E29" s="29" t="s">
        <v>63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383</v>
      </c>
    </row>
    <row r="32" spans="1:5" ht="12.75">
      <c r="A32" s="30" t="s">
        <v>45</v>
      </c>
      <c r="E32" s="31" t="s">
        <v>379</v>
      </c>
    </row>
    <row r="33" spans="1:5" ht="12.75">
      <c r="A33" t="s">
        <v>46</v>
      </c>
      <c r="E33" s="29" t="s">
        <v>63</v>
      </c>
    </row>
    <row r="34" spans="1:16" ht="12.75">
      <c r="A34" s="18" t="s">
        <v>39</v>
      </c>
      <c s="23" t="s">
        <v>64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384</v>
      </c>
    </row>
    <row r="36" spans="1:5" ht="12.75">
      <c r="A36" s="30" t="s">
        <v>45</v>
      </c>
      <c r="E36" s="31" t="s">
        <v>379</v>
      </c>
    </row>
    <row r="37" spans="1:5" ht="12.75">
      <c r="A37" t="s">
        <v>46</v>
      </c>
      <c r="E37" s="29" t="s">
        <v>63</v>
      </c>
    </row>
    <row r="38" spans="1:16" ht="12.75">
      <c r="A38" s="18" t="s">
        <v>39</v>
      </c>
      <c s="23" t="s">
        <v>68</v>
      </c>
      <c s="23" t="s">
        <v>72</v>
      </c>
      <c s="18" t="s">
        <v>41</v>
      </c>
      <c s="24" t="s">
        <v>73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44</v>
      </c>
      <c r="E39" s="29" t="s">
        <v>385</v>
      </c>
    </row>
    <row r="40" spans="1:5" ht="12.75">
      <c r="A40" s="30" t="s">
        <v>45</v>
      </c>
      <c r="E40" s="31" t="s">
        <v>379</v>
      </c>
    </row>
    <row r="41" spans="1:5" ht="63.75">
      <c r="A41" t="s">
        <v>46</v>
      </c>
      <c r="E41" s="29" t="s">
        <v>75</v>
      </c>
    </row>
    <row r="42" spans="1:16" ht="12.75">
      <c r="A42" s="18" t="s">
        <v>39</v>
      </c>
      <c s="23" t="s">
        <v>34</v>
      </c>
      <c s="23" t="s">
        <v>76</v>
      </c>
      <c s="18" t="s">
        <v>41</v>
      </c>
      <c s="24" t="s">
        <v>77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386</v>
      </c>
    </row>
    <row r="44" spans="1:5" ht="12.75">
      <c r="A44" s="30" t="s">
        <v>45</v>
      </c>
      <c r="E44" s="31" t="s">
        <v>379</v>
      </c>
    </row>
    <row r="45" spans="1:5" ht="12.75">
      <c r="A45" t="s">
        <v>46</v>
      </c>
      <c r="E45" s="29" t="s">
        <v>63</v>
      </c>
    </row>
    <row r="46" spans="1:16" ht="12.75">
      <c r="A46" s="18" t="s">
        <v>39</v>
      </c>
      <c s="23" t="s">
        <v>36</v>
      </c>
      <c s="23" t="s">
        <v>80</v>
      </c>
      <c s="18" t="s">
        <v>41</v>
      </c>
      <c s="24" t="s">
        <v>81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45</v>
      </c>
      <c r="E48" s="31" t="s">
        <v>379</v>
      </c>
    </row>
    <row r="49" spans="1:5" ht="12.75">
      <c r="A49" t="s">
        <v>46</v>
      </c>
      <c r="E49" s="29" t="s">
        <v>82</v>
      </c>
    </row>
    <row r="50" spans="1:16" ht="12.75">
      <c r="A50" s="18" t="s">
        <v>39</v>
      </c>
      <c s="23" t="s">
        <v>79</v>
      </c>
      <c s="23" t="s">
        <v>84</v>
      </c>
      <c s="18" t="s">
        <v>41</v>
      </c>
      <c s="24" t="s">
        <v>85</v>
      </c>
      <c s="25" t="s">
        <v>86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44</v>
      </c>
      <c r="E51" s="29" t="s">
        <v>387</v>
      </c>
    </row>
    <row r="52" spans="1:5" ht="12.75">
      <c r="A52" s="30" t="s">
        <v>45</v>
      </c>
      <c r="E52" s="31" t="s">
        <v>379</v>
      </c>
    </row>
    <row r="53" spans="1:5" ht="89.25">
      <c r="A53" t="s">
        <v>46</v>
      </c>
      <c r="E53" s="29" t="s">
        <v>88</v>
      </c>
    </row>
    <row r="54" spans="1:16" ht="12.75">
      <c r="A54" s="18" t="s">
        <v>39</v>
      </c>
      <c s="23" t="s">
        <v>83</v>
      </c>
      <c s="23" t="s">
        <v>90</v>
      </c>
      <c s="18" t="s">
        <v>41</v>
      </c>
      <c s="24" t="s">
        <v>91</v>
      </c>
      <c s="25" t="s">
        <v>43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92</v>
      </c>
    </row>
    <row r="56" spans="1:5" ht="12.75">
      <c r="A56" s="30" t="s">
        <v>45</v>
      </c>
      <c r="E56" s="31" t="s">
        <v>379</v>
      </c>
    </row>
    <row r="57" spans="1:5" ht="25.5">
      <c r="A57" t="s">
        <v>46</v>
      </c>
      <c r="E57" s="29" t="s">
        <v>93</v>
      </c>
    </row>
    <row r="58" spans="1:16" ht="12.75">
      <c r="A58" s="18" t="s">
        <v>39</v>
      </c>
      <c s="23" t="s">
        <v>89</v>
      </c>
      <c s="23" t="s">
        <v>95</v>
      </c>
      <c s="18" t="s">
        <v>41</v>
      </c>
      <c s="24" t="s">
        <v>96</v>
      </c>
      <c s="25" t="s">
        <v>43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29.5">
      <c r="A59" s="28" t="s">
        <v>44</v>
      </c>
      <c r="E59" s="29" t="s">
        <v>388</v>
      </c>
    </row>
    <row r="60" spans="1:5" ht="12.75">
      <c r="A60" s="30" t="s">
        <v>45</v>
      </c>
      <c r="E60" s="31" t="s">
        <v>379</v>
      </c>
    </row>
    <row r="61" spans="1:5" ht="12.75">
      <c r="A61" t="s">
        <v>46</v>
      </c>
      <c r="E61" s="29" t="s">
        <v>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0+O9+O34+O79+O84+O113+O122+O131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389</v>
      </c>
      <c s="32">
        <f>0+I9+I34+I79+I84+I113+I122+I131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377</v>
      </c>
      <c s="1"/>
      <c s="10" t="s">
        <v>378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389</v>
      </c>
      <c s="5"/>
      <c s="14" t="s">
        <v>390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23</v>
      </c>
      <c s="23" t="s">
        <v>101</v>
      </c>
      <c s="18" t="s">
        <v>23</v>
      </c>
      <c s="24" t="s">
        <v>102</v>
      </c>
      <c s="25" t="s">
        <v>103</v>
      </c>
      <c s="26">
        <v>1280.45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109</v>
      </c>
    </row>
    <row r="12" spans="1:5" ht="51">
      <c r="A12" s="30" t="s">
        <v>45</v>
      </c>
      <c r="E12" s="31" t="s">
        <v>391</v>
      </c>
    </row>
    <row r="13" spans="1:5" ht="25.5">
      <c r="A13" t="s">
        <v>46</v>
      </c>
      <c r="E13" s="29" t="s">
        <v>106</v>
      </c>
    </row>
    <row r="14" spans="1:16" ht="12.75">
      <c r="A14" s="18" t="s">
        <v>39</v>
      </c>
      <c s="23" t="s">
        <v>17</v>
      </c>
      <c s="23" t="s">
        <v>101</v>
      </c>
      <c s="18" t="s">
        <v>17</v>
      </c>
      <c s="24" t="s">
        <v>102</v>
      </c>
      <c s="25" t="s">
        <v>103</v>
      </c>
      <c s="26">
        <v>6.094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111</v>
      </c>
    </row>
    <row r="16" spans="1:5" ht="12.75">
      <c r="A16" s="30" t="s">
        <v>45</v>
      </c>
      <c r="E16" s="31" t="s">
        <v>392</v>
      </c>
    </row>
    <row r="17" spans="1:5" ht="25.5">
      <c r="A17" t="s">
        <v>46</v>
      </c>
      <c r="E17" s="29" t="s">
        <v>106</v>
      </c>
    </row>
    <row r="18" spans="1:16" ht="12.75">
      <c r="A18" s="18" t="s">
        <v>39</v>
      </c>
      <c s="23" t="s">
        <v>16</v>
      </c>
      <c s="23" t="s">
        <v>101</v>
      </c>
      <c s="18" t="s">
        <v>16</v>
      </c>
      <c s="24" t="s">
        <v>102</v>
      </c>
      <c s="25" t="s">
        <v>103</v>
      </c>
      <c s="26">
        <v>1613.05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107</v>
      </c>
    </row>
    <row r="20" spans="1:5" ht="12.75">
      <c r="A20" s="30" t="s">
        <v>45</v>
      </c>
      <c r="E20" s="31" t="s">
        <v>393</v>
      </c>
    </row>
    <row r="21" spans="1:5" ht="25.5">
      <c r="A21" t="s">
        <v>46</v>
      </c>
      <c r="E21" s="29" t="s">
        <v>106</v>
      </c>
    </row>
    <row r="22" spans="1:16" ht="12.75">
      <c r="A22" s="18" t="s">
        <v>39</v>
      </c>
      <c s="23" t="s">
        <v>27</v>
      </c>
      <c s="23" t="s">
        <v>101</v>
      </c>
      <c s="18" t="s">
        <v>394</v>
      </c>
      <c s="24" t="s">
        <v>102</v>
      </c>
      <c s="25" t="s">
        <v>103</v>
      </c>
      <c s="26">
        <v>86.88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104</v>
      </c>
    </row>
    <row r="24" spans="1:5" ht="12.75">
      <c r="A24" s="30" t="s">
        <v>45</v>
      </c>
      <c r="E24" s="31" t="s">
        <v>395</v>
      </c>
    </row>
    <row r="25" spans="1:5" ht="25.5">
      <c r="A25" t="s">
        <v>46</v>
      </c>
      <c r="E25" s="29" t="s">
        <v>106</v>
      </c>
    </row>
    <row r="26" spans="1:16" ht="12.75">
      <c r="A26" s="18" t="s">
        <v>39</v>
      </c>
      <c s="23" t="s">
        <v>29</v>
      </c>
      <c s="23" t="s">
        <v>101</v>
      </c>
      <c s="18" t="s">
        <v>396</v>
      </c>
      <c s="24" t="s">
        <v>102</v>
      </c>
      <c s="25" t="s">
        <v>103</v>
      </c>
      <c s="26">
        <v>503.696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397</v>
      </c>
    </row>
    <row r="28" spans="1:5" ht="12.75">
      <c r="A28" s="30" t="s">
        <v>45</v>
      </c>
      <c r="E28" s="31" t="s">
        <v>398</v>
      </c>
    </row>
    <row r="29" spans="1:5" ht="25.5">
      <c r="A29" t="s">
        <v>46</v>
      </c>
      <c r="E29" s="29" t="s">
        <v>106</v>
      </c>
    </row>
    <row r="30" spans="1:16" ht="12.75">
      <c r="A30" s="18" t="s">
        <v>39</v>
      </c>
      <c s="23" t="s">
        <v>31</v>
      </c>
      <c s="23" t="s">
        <v>399</v>
      </c>
      <c s="18" t="s">
        <v>41</v>
      </c>
      <c s="24" t="s">
        <v>400</v>
      </c>
      <c s="25" t="s">
        <v>116</v>
      </c>
      <c s="26">
        <v>307.251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401</v>
      </c>
    </row>
    <row r="32" spans="1:5" ht="114.75">
      <c r="A32" s="30" t="s">
        <v>45</v>
      </c>
      <c r="E32" s="31" t="s">
        <v>402</v>
      </c>
    </row>
    <row r="33" spans="1:5" ht="38.25">
      <c r="A33" t="s">
        <v>46</v>
      </c>
      <c r="E33" s="29" t="s">
        <v>403</v>
      </c>
    </row>
    <row r="34" spans="1:18" ht="12.75" customHeight="1">
      <c r="A34" s="5" t="s">
        <v>37</v>
      </c>
      <c s="5"/>
      <c s="35" t="s">
        <v>23</v>
      </c>
      <c s="5"/>
      <c s="21" t="s">
        <v>113</v>
      </c>
      <c s="5"/>
      <c s="5"/>
      <c s="5"/>
      <c s="36">
        <f>0+Q34</f>
      </c>
      <c r="O34">
        <f>0+R34</f>
      </c>
      <c r="Q34">
        <f>0+I35+I39+I43+I47+I51+I55+I59+I63+I67+I71+I75</f>
      </c>
      <c>
        <f>0+O35+O39+O43+O47+O51+O55+O59+O63+O67+O71+O75</f>
      </c>
    </row>
    <row r="35" spans="1:16" ht="12.75">
      <c r="A35" s="18" t="s">
        <v>39</v>
      </c>
      <c s="23" t="s">
        <v>64</v>
      </c>
      <c s="23" t="s">
        <v>404</v>
      </c>
      <c s="18" t="s">
        <v>41</v>
      </c>
      <c s="24" t="s">
        <v>405</v>
      </c>
      <c s="25" t="s">
        <v>174</v>
      </c>
      <c s="26">
        <v>22.5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406</v>
      </c>
    </row>
    <row r="37" spans="1:5" ht="38.25">
      <c r="A37" s="30" t="s">
        <v>45</v>
      </c>
      <c r="E37" s="31" t="s">
        <v>407</v>
      </c>
    </row>
    <row r="38" spans="1:5" ht="38.25">
      <c r="A38" t="s">
        <v>46</v>
      </c>
      <c r="E38" s="29" t="s">
        <v>408</v>
      </c>
    </row>
    <row r="39" spans="1:16" ht="12.75">
      <c r="A39" s="18" t="s">
        <v>39</v>
      </c>
      <c s="23" t="s">
        <v>68</v>
      </c>
      <c s="23" t="s">
        <v>409</v>
      </c>
      <c s="18" t="s">
        <v>41</v>
      </c>
      <c s="24" t="s">
        <v>410</v>
      </c>
      <c s="25" t="s">
        <v>116</v>
      </c>
      <c s="26">
        <v>2.765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38.25">
      <c r="A40" s="28" t="s">
        <v>44</v>
      </c>
      <c r="E40" s="29" t="s">
        <v>411</v>
      </c>
    </row>
    <row r="41" spans="1:5" ht="12.75">
      <c r="A41" s="30" t="s">
        <v>45</v>
      </c>
      <c r="E41" s="31" t="s">
        <v>412</v>
      </c>
    </row>
    <row r="42" spans="1:5" ht="63.75">
      <c r="A42" t="s">
        <v>46</v>
      </c>
      <c r="E42" s="29" t="s">
        <v>119</v>
      </c>
    </row>
    <row r="43" spans="1:16" ht="12.75">
      <c r="A43" s="18" t="s">
        <v>39</v>
      </c>
      <c s="23" t="s">
        <v>34</v>
      </c>
      <c s="23" t="s">
        <v>114</v>
      </c>
      <c s="18" t="s">
        <v>41</v>
      </c>
      <c s="24" t="s">
        <v>115</v>
      </c>
      <c s="25" t="s">
        <v>116</v>
      </c>
      <c s="26">
        <v>6.176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413</v>
      </c>
    </row>
    <row r="45" spans="1:5" ht="12.75">
      <c r="A45" s="30" t="s">
        <v>45</v>
      </c>
      <c r="E45" s="31" t="s">
        <v>414</v>
      </c>
    </row>
    <row r="46" spans="1:5" ht="63.75">
      <c r="A46" t="s">
        <v>46</v>
      </c>
      <c r="E46" s="29" t="s">
        <v>119</v>
      </c>
    </row>
    <row r="47" spans="1:16" ht="12.75">
      <c r="A47" s="18" t="s">
        <v>39</v>
      </c>
      <c s="23" t="s">
        <v>36</v>
      </c>
      <c s="23" t="s">
        <v>124</v>
      </c>
      <c s="18" t="s">
        <v>41</v>
      </c>
      <c s="24" t="s">
        <v>125</v>
      </c>
      <c s="25" t="s">
        <v>116</v>
      </c>
      <c s="26">
        <v>426.352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38.25">
      <c r="A48" s="28" t="s">
        <v>44</v>
      </c>
      <c r="E48" s="29" t="s">
        <v>415</v>
      </c>
    </row>
    <row r="49" spans="1:5" ht="140.25">
      <c r="A49" s="30" t="s">
        <v>45</v>
      </c>
      <c r="E49" s="31" t="s">
        <v>416</v>
      </c>
    </row>
    <row r="50" spans="1:5" ht="63.75">
      <c r="A50" t="s">
        <v>46</v>
      </c>
      <c r="E50" s="29" t="s">
        <v>119</v>
      </c>
    </row>
    <row r="51" spans="1:16" ht="25.5">
      <c r="A51" s="18" t="s">
        <v>39</v>
      </c>
      <c s="23" t="s">
        <v>79</v>
      </c>
      <c s="23" t="s">
        <v>128</v>
      </c>
      <c s="18" t="s">
        <v>41</v>
      </c>
      <c s="24" t="s">
        <v>129</v>
      </c>
      <c s="25" t="s">
        <v>116</v>
      </c>
      <c s="26">
        <v>645.22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38.25">
      <c r="A52" s="28" t="s">
        <v>44</v>
      </c>
      <c r="E52" s="29" t="s">
        <v>417</v>
      </c>
    </row>
    <row r="53" spans="1:5" ht="140.25">
      <c r="A53" s="30" t="s">
        <v>45</v>
      </c>
      <c r="E53" s="31" t="s">
        <v>418</v>
      </c>
    </row>
    <row r="54" spans="1:5" ht="63.75">
      <c r="A54" t="s">
        <v>46</v>
      </c>
      <c r="E54" s="29" t="s">
        <v>119</v>
      </c>
    </row>
    <row r="55" spans="1:16" ht="12.75">
      <c r="A55" s="18" t="s">
        <v>39</v>
      </c>
      <c s="23" t="s">
        <v>83</v>
      </c>
      <c s="23" t="s">
        <v>140</v>
      </c>
      <c s="18" t="s">
        <v>41</v>
      </c>
      <c s="24" t="s">
        <v>141</v>
      </c>
      <c s="25" t="s">
        <v>142</v>
      </c>
      <c s="26">
        <v>1228.06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38.25">
      <c r="A56" s="28" t="s">
        <v>44</v>
      </c>
      <c r="E56" s="29" t="s">
        <v>419</v>
      </c>
    </row>
    <row r="57" spans="1:5" ht="89.25">
      <c r="A57" s="30" t="s">
        <v>45</v>
      </c>
      <c r="E57" s="31" t="s">
        <v>420</v>
      </c>
    </row>
    <row r="58" spans="1:5" ht="63.75">
      <c r="A58" t="s">
        <v>46</v>
      </c>
      <c r="E58" s="29" t="s">
        <v>119</v>
      </c>
    </row>
    <row r="59" spans="1:16" ht="12.75">
      <c r="A59" s="18" t="s">
        <v>39</v>
      </c>
      <c s="23" t="s">
        <v>89</v>
      </c>
      <c s="23" t="s">
        <v>149</v>
      </c>
      <c s="18" t="s">
        <v>23</v>
      </c>
      <c s="24" t="s">
        <v>150</v>
      </c>
      <c s="25" t="s">
        <v>116</v>
      </c>
      <c s="26">
        <v>43.44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421</v>
      </c>
    </row>
    <row r="61" spans="1:5" ht="76.5">
      <c r="A61" s="30" t="s">
        <v>45</v>
      </c>
      <c r="E61" s="31" t="s">
        <v>422</v>
      </c>
    </row>
    <row r="62" spans="1:5" ht="318.75">
      <c r="A62" t="s">
        <v>46</v>
      </c>
      <c r="E62" s="29" t="s">
        <v>153</v>
      </c>
    </row>
    <row r="63" spans="1:16" ht="12.75">
      <c r="A63" s="18" t="s">
        <v>39</v>
      </c>
      <c s="23" t="s">
        <v>94</v>
      </c>
      <c s="23" t="s">
        <v>149</v>
      </c>
      <c s="18" t="s">
        <v>17</v>
      </c>
      <c s="24" t="s">
        <v>150</v>
      </c>
      <c s="25" t="s">
        <v>116</v>
      </c>
      <c s="26">
        <v>251.848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51">
      <c r="A64" s="28" t="s">
        <v>44</v>
      </c>
      <c r="E64" s="29" t="s">
        <v>423</v>
      </c>
    </row>
    <row r="65" spans="1:5" ht="12.75">
      <c r="A65" s="30" t="s">
        <v>45</v>
      </c>
      <c r="E65" s="31" t="s">
        <v>424</v>
      </c>
    </row>
    <row r="66" spans="1:5" ht="318.75">
      <c r="A66" t="s">
        <v>46</v>
      </c>
      <c r="E66" s="29" t="s">
        <v>153</v>
      </c>
    </row>
    <row r="67" spans="1:16" ht="12.75">
      <c r="A67" s="18" t="s">
        <v>39</v>
      </c>
      <c s="23" t="s">
        <v>156</v>
      </c>
      <c s="23" t="s">
        <v>425</v>
      </c>
      <c s="18" t="s">
        <v>41</v>
      </c>
      <c s="24" t="s">
        <v>426</v>
      </c>
      <c s="25" t="s">
        <v>116</v>
      </c>
      <c s="26">
        <v>307.25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427</v>
      </c>
    </row>
    <row r="69" spans="1:5" ht="12.75">
      <c r="A69" s="30" t="s">
        <v>45</v>
      </c>
      <c r="E69" s="31" t="s">
        <v>428</v>
      </c>
    </row>
    <row r="70" spans="1:5" ht="191.25">
      <c r="A70" t="s">
        <v>46</v>
      </c>
      <c r="E70" s="29" t="s">
        <v>429</v>
      </c>
    </row>
    <row r="71" spans="1:16" ht="12.75">
      <c r="A71" s="18" t="s">
        <v>39</v>
      </c>
      <c s="23" t="s">
        <v>162</v>
      </c>
      <c s="23" t="s">
        <v>430</v>
      </c>
      <c s="18" t="s">
        <v>41</v>
      </c>
      <c s="24" t="s">
        <v>431</v>
      </c>
      <c s="25" t="s">
        <v>174</v>
      </c>
      <c s="26">
        <v>3036.51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89.25">
      <c r="A73" s="30" t="s">
        <v>45</v>
      </c>
      <c r="E73" s="31" t="s">
        <v>432</v>
      </c>
    </row>
    <row r="74" spans="1:5" ht="38.25">
      <c r="A74" t="s">
        <v>46</v>
      </c>
      <c r="E74" s="29" t="s">
        <v>433</v>
      </c>
    </row>
    <row r="75" spans="1:16" ht="12.75">
      <c r="A75" s="18" t="s">
        <v>39</v>
      </c>
      <c s="23" t="s">
        <v>165</v>
      </c>
      <c s="23" t="s">
        <v>172</v>
      </c>
      <c s="18" t="s">
        <v>41</v>
      </c>
      <c s="24" t="s">
        <v>173</v>
      </c>
      <c s="25" t="s">
        <v>174</v>
      </c>
      <c s="26">
        <v>3036.51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434</v>
      </c>
    </row>
    <row r="77" spans="1:5" ht="12.75">
      <c r="A77" s="30" t="s">
        <v>45</v>
      </c>
      <c r="E77" s="31" t="s">
        <v>435</v>
      </c>
    </row>
    <row r="78" spans="1:5" ht="25.5">
      <c r="A78" t="s">
        <v>46</v>
      </c>
      <c r="E78" s="29" t="s">
        <v>177</v>
      </c>
    </row>
    <row r="79" spans="1:18" ht="12.75" customHeight="1">
      <c r="A79" s="5" t="s">
        <v>37</v>
      </c>
      <c s="5"/>
      <c s="35" t="s">
        <v>17</v>
      </c>
      <c s="5"/>
      <c s="21" t="s">
        <v>178</v>
      </c>
      <c s="5"/>
      <c s="5"/>
      <c s="5"/>
      <c s="36">
        <f>0+Q79</f>
      </c>
      <c r="O79">
        <f>0+R79</f>
      </c>
      <c r="Q79">
        <f>0+I80</f>
      </c>
      <c>
        <f>0+O80</f>
      </c>
    </row>
    <row r="80" spans="1:16" ht="12.75">
      <c r="A80" s="18" t="s">
        <v>39</v>
      </c>
      <c s="23" t="s">
        <v>171</v>
      </c>
      <c s="23" t="s">
        <v>186</v>
      </c>
      <c s="18" t="s">
        <v>41</v>
      </c>
      <c s="24" t="s">
        <v>187</v>
      </c>
      <c s="25" t="s">
        <v>174</v>
      </c>
      <c s="26">
        <v>1200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436</v>
      </c>
    </row>
    <row r="82" spans="1:5" ht="12.75">
      <c r="A82" s="30" t="s">
        <v>45</v>
      </c>
      <c r="E82" s="31" t="s">
        <v>437</v>
      </c>
    </row>
    <row r="83" spans="1:5" ht="102">
      <c r="A83" t="s">
        <v>46</v>
      </c>
      <c r="E83" s="29" t="s">
        <v>190</v>
      </c>
    </row>
    <row r="84" spans="1:18" ht="12.75" customHeight="1">
      <c r="A84" s="5" t="s">
        <v>37</v>
      </c>
      <c s="5"/>
      <c s="35" t="s">
        <v>29</v>
      </c>
      <c s="5"/>
      <c s="21" t="s">
        <v>201</v>
      </c>
      <c s="5"/>
      <c s="5"/>
      <c s="5"/>
      <c s="36">
        <f>0+Q84</f>
      </c>
      <c r="O84">
        <f>0+R84</f>
      </c>
      <c r="Q84">
        <f>0+I85+I89+I93+I97+I101+I105+I109</f>
      </c>
      <c>
        <f>0+O85+O89+O93+O97+O101+O105+O109</f>
      </c>
    </row>
    <row r="85" spans="1:16" ht="12.75">
      <c r="A85" s="18" t="s">
        <v>39</v>
      </c>
      <c s="23" t="s">
        <v>179</v>
      </c>
      <c s="23" t="s">
        <v>203</v>
      </c>
      <c s="18" t="s">
        <v>41</v>
      </c>
      <c s="24" t="s">
        <v>204</v>
      </c>
      <c s="25" t="s">
        <v>174</v>
      </c>
      <c s="26">
        <v>4197.47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438</v>
      </c>
    </row>
    <row r="87" spans="1:5" ht="12.75">
      <c r="A87" s="30" t="s">
        <v>45</v>
      </c>
      <c r="E87" s="31" t="s">
        <v>439</v>
      </c>
    </row>
    <row r="88" spans="1:5" ht="51">
      <c r="A88" t="s">
        <v>46</v>
      </c>
      <c r="E88" s="29" t="s">
        <v>207</v>
      </c>
    </row>
    <row r="89" spans="1:16" ht="12.75">
      <c r="A89" s="18" t="s">
        <v>39</v>
      </c>
      <c s="23" t="s">
        <v>185</v>
      </c>
      <c s="23" t="s">
        <v>440</v>
      </c>
      <c s="18" t="s">
        <v>41</v>
      </c>
      <c s="24" t="s">
        <v>441</v>
      </c>
      <c s="25" t="s">
        <v>174</v>
      </c>
      <c s="26">
        <v>251.848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25.5">
      <c r="A90" s="28" t="s">
        <v>44</v>
      </c>
      <c r="E90" s="29" t="s">
        <v>442</v>
      </c>
    </row>
    <row r="91" spans="1:5" ht="12.75">
      <c r="A91" s="30" t="s">
        <v>45</v>
      </c>
      <c r="E91" s="31" t="s">
        <v>424</v>
      </c>
    </row>
    <row r="92" spans="1:5" ht="51">
      <c r="A92" t="s">
        <v>46</v>
      </c>
      <c r="E92" s="29" t="s">
        <v>207</v>
      </c>
    </row>
    <row r="93" spans="1:16" ht="12.75">
      <c r="A93" s="18" t="s">
        <v>39</v>
      </c>
      <c s="23" t="s">
        <v>191</v>
      </c>
      <c s="23" t="s">
        <v>235</v>
      </c>
      <c s="18" t="s">
        <v>23</v>
      </c>
      <c s="24" t="s">
        <v>236</v>
      </c>
      <c s="25" t="s">
        <v>174</v>
      </c>
      <c s="26">
        <v>3287.85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443</v>
      </c>
    </row>
    <row r="95" spans="1:5" ht="102">
      <c r="A95" s="30" t="s">
        <v>45</v>
      </c>
      <c r="E95" s="31" t="s">
        <v>444</v>
      </c>
    </row>
    <row r="96" spans="1:5" ht="153">
      <c r="A96" t="s">
        <v>46</v>
      </c>
      <c r="E96" s="29" t="s">
        <v>239</v>
      </c>
    </row>
    <row r="97" spans="1:16" ht="12.75">
      <c r="A97" s="18" t="s">
        <v>39</v>
      </c>
      <c s="23" t="s">
        <v>195</v>
      </c>
      <c s="23" t="s">
        <v>235</v>
      </c>
      <c s="18" t="s">
        <v>17</v>
      </c>
      <c s="24" t="s">
        <v>236</v>
      </c>
      <c s="25" t="s">
        <v>174</v>
      </c>
      <c s="26">
        <v>730.49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25.5">
      <c r="A98" s="28" t="s">
        <v>44</v>
      </c>
      <c r="E98" s="29" t="s">
        <v>445</v>
      </c>
    </row>
    <row r="99" spans="1:5" ht="12.75">
      <c r="A99" s="30" t="s">
        <v>45</v>
      </c>
      <c r="E99" s="31" t="s">
        <v>446</v>
      </c>
    </row>
    <row r="100" spans="1:5" ht="153">
      <c r="A100" t="s">
        <v>46</v>
      </c>
      <c r="E100" s="29" t="s">
        <v>239</v>
      </c>
    </row>
    <row r="101" spans="1:16" ht="12.75">
      <c r="A101" s="18" t="s">
        <v>39</v>
      </c>
      <c s="23" t="s">
        <v>202</v>
      </c>
      <c s="23" t="s">
        <v>350</v>
      </c>
      <c s="18" t="s">
        <v>41</v>
      </c>
      <c s="24" t="s">
        <v>351</v>
      </c>
      <c s="25" t="s">
        <v>174</v>
      </c>
      <c s="26">
        <v>14.4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447</v>
      </c>
    </row>
    <row r="103" spans="1:5" ht="12.75">
      <c r="A103" s="30" t="s">
        <v>45</v>
      </c>
      <c r="E103" s="31" t="s">
        <v>448</v>
      </c>
    </row>
    <row r="104" spans="1:5" ht="153">
      <c r="A104" t="s">
        <v>46</v>
      </c>
      <c r="E104" s="29" t="s">
        <v>239</v>
      </c>
    </row>
    <row r="105" spans="1:16" ht="25.5">
      <c r="A105" s="18" t="s">
        <v>39</v>
      </c>
      <c s="23" t="s">
        <v>208</v>
      </c>
      <c s="23" t="s">
        <v>241</v>
      </c>
      <c s="18" t="s">
        <v>41</v>
      </c>
      <c s="24" t="s">
        <v>242</v>
      </c>
      <c s="25" t="s">
        <v>174</v>
      </c>
      <c s="26">
        <v>12.744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449</v>
      </c>
    </row>
    <row r="107" spans="1:5" ht="12.75">
      <c r="A107" s="30" t="s">
        <v>45</v>
      </c>
      <c r="E107" s="31" t="s">
        <v>450</v>
      </c>
    </row>
    <row r="108" spans="1:5" ht="153">
      <c r="A108" t="s">
        <v>46</v>
      </c>
      <c r="E108" s="29" t="s">
        <v>239</v>
      </c>
    </row>
    <row r="109" spans="1:16" ht="25.5">
      <c r="A109" s="18" t="s">
        <v>39</v>
      </c>
      <c s="23" t="s">
        <v>211</v>
      </c>
      <c s="23" t="s">
        <v>246</v>
      </c>
      <c s="18" t="s">
        <v>41</v>
      </c>
      <c s="24" t="s">
        <v>247</v>
      </c>
      <c s="25" t="s">
        <v>174</v>
      </c>
      <c s="26">
        <v>164.73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25.5">
      <c r="A110" s="28" t="s">
        <v>44</v>
      </c>
      <c r="E110" s="29" t="s">
        <v>451</v>
      </c>
    </row>
    <row r="111" spans="1:5" ht="76.5">
      <c r="A111" s="30" t="s">
        <v>45</v>
      </c>
      <c r="E111" s="31" t="s">
        <v>452</v>
      </c>
    </row>
    <row r="112" spans="1:5" ht="153">
      <c r="A112" t="s">
        <v>46</v>
      </c>
      <c r="E112" s="29" t="s">
        <v>239</v>
      </c>
    </row>
    <row r="113" spans="1:18" ht="12.75" customHeight="1">
      <c r="A113" s="5" t="s">
        <v>37</v>
      </c>
      <c s="5"/>
      <c s="35" t="s">
        <v>64</v>
      </c>
      <c s="5"/>
      <c s="21" t="s">
        <v>453</v>
      </c>
      <c s="5"/>
      <c s="5"/>
      <c s="5"/>
      <c s="36">
        <f>0+Q113</f>
      </c>
      <c r="O113">
        <f>0+R113</f>
      </c>
      <c r="Q113">
        <f>0+I114+I118</f>
      </c>
      <c>
        <f>0+O114+O118</f>
      </c>
    </row>
    <row r="114" spans="1:16" ht="12.75">
      <c r="A114" s="18" t="s">
        <v>39</v>
      </c>
      <c s="23" t="s">
        <v>217</v>
      </c>
      <c s="23" t="s">
        <v>454</v>
      </c>
      <c s="18" t="s">
        <v>41</v>
      </c>
      <c s="24" t="s">
        <v>455</v>
      </c>
      <c s="25" t="s">
        <v>174</v>
      </c>
      <c s="26">
        <v>750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456</v>
      </c>
    </row>
    <row r="116" spans="1:5" ht="12.75">
      <c r="A116" s="30" t="s">
        <v>45</v>
      </c>
      <c r="E116" s="31" t="s">
        <v>457</v>
      </c>
    </row>
    <row r="117" spans="1:5" ht="191.25">
      <c r="A117" t="s">
        <v>46</v>
      </c>
      <c r="E117" s="29" t="s">
        <v>458</v>
      </c>
    </row>
    <row r="118" spans="1:16" ht="12.75">
      <c r="A118" s="18" t="s">
        <v>39</v>
      </c>
      <c s="23" t="s">
        <v>222</v>
      </c>
      <c s="23" t="s">
        <v>459</v>
      </c>
      <c s="18" t="s">
        <v>41</v>
      </c>
      <c s="24" t="s">
        <v>460</v>
      </c>
      <c s="25" t="s">
        <v>86</v>
      </c>
      <c s="26">
        <v>66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41</v>
      </c>
    </row>
    <row r="120" spans="1:5" ht="12.75">
      <c r="A120" s="30" t="s">
        <v>45</v>
      </c>
      <c r="E120" s="31" t="s">
        <v>461</v>
      </c>
    </row>
    <row r="121" spans="1:5" ht="153">
      <c r="A121" t="s">
        <v>46</v>
      </c>
      <c r="E121" s="29" t="s">
        <v>462</v>
      </c>
    </row>
    <row r="122" spans="1:18" ht="12.75" customHeight="1">
      <c r="A122" s="5" t="s">
        <v>37</v>
      </c>
      <c s="5"/>
      <c s="35" t="s">
        <v>68</v>
      </c>
      <c s="5"/>
      <c s="21" t="s">
        <v>250</v>
      </c>
      <c s="5"/>
      <c s="5"/>
      <c s="5"/>
      <c s="36">
        <f>0+Q122</f>
      </c>
      <c r="O122">
        <f>0+R122</f>
      </c>
      <c r="Q122">
        <f>0+I123+I127</f>
      </c>
      <c>
        <f>0+O123+O127</f>
      </c>
    </row>
    <row r="123" spans="1:16" ht="12.75">
      <c r="A123" s="18" t="s">
        <v>39</v>
      </c>
      <c s="23" t="s">
        <v>227</v>
      </c>
      <c s="23" t="s">
        <v>463</v>
      </c>
      <c s="18" t="s">
        <v>41</v>
      </c>
      <c s="24" t="s">
        <v>464</v>
      </c>
      <c s="25" t="s">
        <v>142</v>
      </c>
      <c s="26">
        <v>44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465</v>
      </c>
    </row>
    <row r="125" spans="1:5" ht="12.75">
      <c r="A125" s="30" t="s">
        <v>45</v>
      </c>
      <c r="E125" s="31" t="s">
        <v>466</v>
      </c>
    </row>
    <row r="126" spans="1:5" ht="255">
      <c r="A126" t="s">
        <v>46</v>
      </c>
      <c r="E126" s="29" t="s">
        <v>467</v>
      </c>
    </row>
    <row r="127" spans="1:16" ht="12.75">
      <c r="A127" s="18" t="s">
        <v>39</v>
      </c>
      <c s="23" t="s">
        <v>230</v>
      </c>
      <c s="23" t="s">
        <v>468</v>
      </c>
      <c s="18" t="s">
        <v>41</v>
      </c>
      <c s="24" t="s">
        <v>469</v>
      </c>
      <c s="25" t="s">
        <v>86</v>
      </c>
      <c s="26">
        <v>75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41</v>
      </c>
    </row>
    <row r="129" spans="1:5" ht="12.75">
      <c r="A129" s="30" t="s">
        <v>45</v>
      </c>
      <c r="E129" s="31" t="s">
        <v>470</v>
      </c>
    </row>
    <row r="130" spans="1:5" ht="25.5">
      <c r="A130" t="s">
        <v>46</v>
      </c>
      <c r="E130" s="29" t="s">
        <v>471</v>
      </c>
    </row>
    <row r="131" spans="1:18" ht="12.75" customHeight="1">
      <c r="A131" s="5" t="s">
        <v>37</v>
      </c>
      <c s="5"/>
      <c s="35" t="s">
        <v>34</v>
      </c>
      <c s="5"/>
      <c s="21" t="s">
        <v>257</v>
      </c>
      <c s="5"/>
      <c s="5"/>
      <c s="5"/>
      <c s="36">
        <f>0+Q131</f>
      </c>
      <c r="O131">
        <f>0+R131</f>
      </c>
      <c r="Q131">
        <f>0+I132+I136+I140+I144+I148+I152+I156+I160</f>
      </c>
      <c>
        <f>0+O132+O136+O140+O144+O148+O152+O156+O160</f>
      </c>
    </row>
    <row r="132" spans="1:16" ht="25.5">
      <c r="A132" s="18" t="s">
        <v>39</v>
      </c>
      <c s="23" t="s">
        <v>234</v>
      </c>
      <c s="23" t="s">
        <v>259</v>
      </c>
      <c s="18" t="s">
        <v>41</v>
      </c>
      <c s="24" t="s">
        <v>260</v>
      </c>
      <c s="25" t="s">
        <v>86</v>
      </c>
      <c s="26">
        <v>6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44</v>
      </c>
      <c r="E133" s="29" t="s">
        <v>472</v>
      </c>
    </row>
    <row r="134" spans="1:5" ht="12.75">
      <c r="A134" s="30" t="s">
        <v>45</v>
      </c>
      <c r="E134" s="31" t="s">
        <v>473</v>
      </c>
    </row>
    <row r="135" spans="1:5" ht="25.5">
      <c r="A135" t="s">
        <v>46</v>
      </c>
      <c r="E135" s="29" t="s">
        <v>263</v>
      </c>
    </row>
    <row r="136" spans="1:16" ht="12.75">
      <c r="A136" s="18" t="s">
        <v>39</v>
      </c>
      <c s="23" t="s">
        <v>240</v>
      </c>
      <c s="23" t="s">
        <v>474</v>
      </c>
      <c s="18" t="s">
        <v>41</v>
      </c>
      <c s="24" t="s">
        <v>475</v>
      </c>
      <c s="25" t="s">
        <v>86</v>
      </c>
      <c s="26">
        <v>3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44</v>
      </c>
      <c r="E137" s="29" t="s">
        <v>476</v>
      </c>
    </row>
    <row r="138" spans="1:5" ht="12.75">
      <c r="A138" s="30" t="s">
        <v>45</v>
      </c>
      <c r="E138" s="31" t="s">
        <v>477</v>
      </c>
    </row>
    <row r="139" spans="1:5" ht="25.5">
      <c r="A139" t="s">
        <v>46</v>
      </c>
      <c r="E139" s="29" t="s">
        <v>478</v>
      </c>
    </row>
    <row r="140" spans="1:16" ht="25.5">
      <c r="A140" s="18" t="s">
        <v>39</v>
      </c>
      <c s="23" t="s">
        <v>245</v>
      </c>
      <c s="23" t="s">
        <v>265</v>
      </c>
      <c s="18" t="s">
        <v>41</v>
      </c>
      <c s="24" t="s">
        <v>266</v>
      </c>
      <c s="25" t="s">
        <v>86</v>
      </c>
      <c s="26">
        <v>6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44</v>
      </c>
      <c r="E141" s="29" t="s">
        <v>41</v>
      </c>
    </row>
    <row r="142" spans="1:5" ht="12.75">
      <c r="A142" s="30" t="s">
        <v>45</v>
      </c>
      <c r="E142" s="31" t="s">
        <v>473</v>
      </c>
    </row>
    <row r="143" spans="1:5" ht="25.5">
      <c r="A143" t="s">
        <v>46</v>
      </c>
      <c r="E143" s="29" t="s">
        <v>268</v>
      </c>
    </row>
    <row r="144" spans="1:16" ht="12.75">
      <c r="A144" s="18" t="s">
        <v>39</v>
      </c>
      <c s="23" t="s">
        <v>251</v>
      </c>
      <c s="23" t="s">
        <v>479</v>
      </c>
      <c s="18" t="s">
        <v>41</v>
      </c>
      <c s="24" t="s">
        <v>480</v>
      </c>
      <c s="25" t="s">
        <v>86</v>
      </c>
      <c s="26">
        <v>3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44</v>
      </c>
      <c r="E145" s="29" t="s">
        <v>41</v>
      </c>
    </row>
    <row r="146" spans="1:5" ht="12.75">
      <c r="A146" s="30" t="s">
        <v>45</v>
      </c>
      <c r="E146" s="31" t="s">
        <v>477</v>
      </c>
    </row>
    <row r="147" spans="1:5" ht="25.5">
      <c r="A147" t="s">
        <v>46</v>
      </c>
      <c r="E147" s="29" t="s">
        <v>478</v>
      </c>
    </row>
    <row r="148" spans="1:16" ht="25.5">
      <c r="A148" s="18" t="s">
        <v>39</v>
      </c>
      <c s="23" t="s">
        <v>258</v>
      </c>
      <c s="23" t="s">
        <v>270</v>
      </c>
      <c s="18" t="s">
        <v>41</v>
      </c>
      <c s="24" t="s">
        <v>271</v>
      </c>
      <c s="25" t="s">
        <v>174</v>
      </c>
      <c s="26">
        <v>70.625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44</v>
      </c>
      <c r="E149" s="29" t="s">
        <v>41</v>
      </c>
    </row>
    <row r="150" spans="1:5" ht="89.25">
      <c r="A150" s="30" t="s">
        <v>45</v>
      </c>
      <c r="E150" s="31" t="s">
        <v>481</v>
      </c>
    </row>
    <row r="151" spans="1:5" ht="38.25">
      <c r="A151" t="s">
        <v>46</v>
      </c>
      <c r="E151" s="29" t="s">
        <v>274</v>
      </c>
    </row>
    <row r="152" spans="1:16" ht="25.5">
      <c r="A152" s="18" t="s">
        <v>39</v>
      </c>
      <c s="23" t="s">
        <v>264</v>
      </c>
      <c s="23" t="s">
        <v>276</v>
      </c>
      <c s="18" t="s">
        <v>41</v>
      </c>
      <c s="24" t="s">
        <v>277</v>
      </c>
      <c s="25" t="s">
        <v>174</v>
      </c>
      <c s="26">
        <v>70.625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44</v>
      </c>
      <c r="E153" s="29" t="s">
        <v>41</v>
      </c>
    </row>
    <row r="154" spans="1:5" ht="12.75">
      <c r="A154" s="30" t="s">
        <v>45</v>
      </c>
      <c r="E154" s="31" t="s">
        <v>482</v>
      </c>
    </row>
    <row r="155" spans="1:5" ht="38.25">
      <c r="A155" t="s">
        <v>46</v>
      </c>
      <c r="E155" s="29" t="s">
        <v>274</v>
      </c>
    </row>
    <row r="156" spans="1:16" ht="12.75">
      <c r="A156" s="18" t="s">
        <v>39</v>
      </c>
      <c s="23" t="s">
        <v>269</v>
      </c>
      <c s="23" t="s">
        <v>483</v>
      </c>
      <c s="18" t="s">
        <v>41</v>
      </c>
      <c s="24" t="s">
        <v>484</v>
      </c>
      <c s="25" t="s">
        <v>142</v>
      </c>
      <c s="26">
        <v>1405.38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44</v>
      </c>
      <c r="E157" s="29" t="s">
        <v>485</v>
      </c>
    </row>
    <row r="158" spans="1:5" ht="38.25">
      <c r="A158" s="30" t="s">
        <v>45</v>
      </c>
      <c r="E158" s="31" t="s">
        <v>486</v>
      </c>
    </row>
    <row r="159" spans="1:5" ht="51">
      <c r="A159" t="s">
        <v>46</v>
      </c>
      <c r="E159" s="29" t="s">
        <v>285</v>
      </c>
    </row>
    <row r="160" spans="1:16" ht="12.75">
      <c r="A160" s="18" t="s">
        <v>39</v>
      </c>
      <c s="23" t="s">
        <v>275</v>
      </c>
      <c s="23" t="s">
        <v>487</v>
      </c>
      <c s="18" t="s">
        <v>41</v>
      </c>
      <c s="24" t="s">
        <v>488</v>
      </c>
      <c s="25" t="s">
        <v>86</v>
      </c>
      <c s="26">
        <v>2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44</v>
      </c>
      <c r="E161" s="29" t="s">
        <v>489</v>
      </c>
    </row>
    <row r="162" spans="1:5" ht="12.75">
      <c r="A162" s="30" t="s">
        <v>45</v>
      </c>
      <c r="E162" s="31" t="s">
        <v>358</v>
      </c>
    </row>
    <row r="163" spans="1:5" ht="89.25">
      <c r="A163" t="s">
        <v>46</v>
      </c>
      <c r="E163" s="29" t="s">
        <v>490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